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ZAGURL\Downloads\"/>
    </mc:Choice>
  </mc:AlternateContent>
  <xr:revisionPtr revIDLastSave="0" documentId="13_ncr:1_{EF11B8AE-AE1C-4951-B8C7-B2BC4AA6D1D7}" xr6:coauthVersionLast="47" xr6:coauthVersionMax="47" xr10:uidLastSave="{00000000-0000-0000-0000-000000000000}"/>
  <workbookProtection workbookAlgorithmName="SHA-512" workbookHashValue="kPh6SmOOmmHNO6wpX/UwOw9VuoZb7t08bY7GONrQbm5sQ9OGWMcsm1D1seRJMQ+TRoF7Kommz53caUJ0eRGyCQ==" workbookSaltValue="GIdiEvDNmL2/RZN321w8lw==" workbookSpinCount="100000" lockStructure="1"/>
  <bookViews>
    <workbookView xWindow="-110" yWindow="-110" windowWidth="19420" windowHeight="10300" tabRatio="710" xr2:uid="{6DCC7260-A8CC-47AF-80D0-0995E073F929}"/>
  </bookViews>
  <sheets>
    <sheet name="Instructions" sheetId="1" r:id="rId1"/>
    <sheet name="Project Data" sheetId="2" r:id="rId2"/>
    <sheet name="ECM Data" sheetId="3" r:id="rId3"/>
    <sheet name="EfficiencyTables&amp;NLL Links" sheetId="5" r:id="rId4"/>
    <sheet name="Pre-Install Photos" sheetId="12" r:id="rId5"/>
    <sheet name="Savings Summary" sheetId="7" r:id="rId6"/>
    <sheet name="MRD" sheetId="9" r:id="rId7"/>
    <sheet name="Versions" sheetId="11"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p">'[1]HS EST'!$S$1</definedName>
    <definedName name="___FAN100">'[2]Load Chart'!$D$13</definedName>
    <definedName name="___FAN50">'[2]Load Chart'!$I$13</definedName>
    <definedName name="___FAN60">'[2]Load Chart'!$H$13</definedName>
    <definedName name="___FAN70">'[2]Load Chart'!$G$13</definedName>
    <definedName name="___FAN80">'[2]Load Chart'!$F$13</definedName>
    <definedName name="___FAN90">'[2]Load Chart'!$E$13</definedName>
    <definedName name="___GYM2">'[3]Bldg 1'!#REF!</definedName>
    <definedName name="___kw2">'[4]Var. Vol. Pump'!$G$150</definedName>
    <definedName name="___kW3">'[4]Var. Vol. Pump'!$G$198</definedName>
    <definedName name="__FAN100">'[2]Load Chart'!$D$13</definedName>
    <definedName name="__FAN50">'[2]Load Chart'!$I$13</definedName>
    <definedName name="__FAN60">'[2]Load Chart'!$H$13</definedName>
    <definedName name="__FAN70">'[2]Load Chart'!$G$13</definedName>
    <definedName name="__FAN80">'[2]Load Chart'!$F$13</definedName>
    <definedName name="__FAN90">'[2]Load Chart'!$E$13</definedName>
    <definedName name="__kva15">#REF!</definedName>
    <definedName name="__kw2">'[4]Var. Vol. Pump'!$G$150</definedName>
    <definedName name="__kW3">'[4]Var. Vol. Pump'!$G$198</definedName>
    <definedName name="_1_123Grap" hidden="1">'[5]All Savings'!#REF!</definedName>
    <definedName name="_10__123Graph_BCHART_1" hidden="1">'[6]Work Area 2 (graphs)'!$C$4:$E$4</definedName>
    <definedName name="_11__123Graph_CCHART_1" hidden="1">'[6]Work Area 2 (graphs)'!$C$5:$E$5</definedName>
    <definedName name="_12__123Graph_BCHART_1" hidden="1">'[6]Work Area 2 (graphs)'!$C$4:$E$4</definedName>
    <definedName name="_12__123Graph_BCHART_2" hidden="1">'[6]Work Area 2 (graphs)'!$D$16:$D$24</definedName>
    <definedName name="_13__123Graph_CCHART_2" hidden="1">'[6]Work Area 2 (graphs)'!$E$16:$E$24</definedName>
    <definedName name="_14__123Graph_CCHART_1" hidden="1">'[6]Work Area 2 (graphs)'!$C$5:$E$5</definedName>
    <definedName name="_15__123Graph_BCHART_2" hidden="1">'[6]Work Area 2 (graphs)'!$D$16:$D$24</definedName>
    <definedName name="_15__123Graph_DCHART_1" hidden="1">'[6]Work Area 2 (graphs)'!$C$6:$E$6</definedName>
    <definedName name="_16__123Graph_CCHART_2" hidden="1">'[6]Work Area 2 (graphs)'!$E$16:$E$24</definedName>
    <definedName name="_17__123Graph_DCHART_2" hidden="1">'[6]Work Area 2 (graphs)'!$F$16:$F$24</definedName>
    <definedName name="_18__123Graph_CCHART_1" hidden="1">'[6]Work Area 2 (graphs)'!$C$5:$E$5</definedName>
    <definedName name="_18__123Graph_DCHART_1" hidden="1">'[6]Work Area 2 (graphs)'!$C$6:$E$6</definedName>
    <definedName name="_19__123Graph_ECHART_1" hidden="1">'[6]Work Area 2 (graphs)'!$C$7:$E$7</definedName>
    <definedName name="_20__123Graph_DCHART_2" hidden="1">'[6]Work Area 2 (graphs)'!$F$16:$F$24</definedName>
    <definedName name="_21__123Graph_CCHART_2" hidden="1">'[6]Work Area 2 (graphs)'!$E$16:$E$24</definedName>
    <definedName name="_21__123Graph_ECHART_2" hidden="1">'[6]Work Area 2 (graphs)'!$G$16:$G$24</definedName>
    <definedName name="_21_0__123Grap" hidden="1">'[5]All Savings'!#REF!</definedName>
    <definedName name="_22__123Graph_ECHART_1" hidden="1">'[6]Work Area 2 (graphs)'!$C$7:$E$7</definedName>
    <definedName name="_22_0__123Grap" hidden="1">'[5]All Savings'!#REF!</definedName>
    <definedName name="_23__123Graph_FCHART_1" hidden="1">'[6]Work Area 2 (graphs)'!$C$8:$E$8</definedName>
    <definedName name="_23_0__123Grap" hidden="1">'[5]All Savings'!#REF!</definedName>
    <definedName name="_24__123Graph_DCHART_1" hidden="1">'[6]Work Area 2 (graphs)'!$C$6:$E$6</definedName>
    <definedName name="_24__123Graph_ECHART_2" hidden="1">'[6]Work Area 2 (graphs)'!$G$16:$G$24</definedName>
    <definedName name="_25__123Graph_FCHART_2" hidden="1">'[6]Work Area 2 (graphs)'!$H$16:$H$24</definedName>
    <definedName name="_26__123Graph_FCHART_1" hidden="1">'[6]Work Area 2 (graphs)'!$C$8:$E$8</definedName>
    <definedName name="_27__123Graph_DCHART_2" hidden="1">'[6]Work Area 2 (graphs)'!$F$16:$F$24</definedName>
    <definedName name="_27__123Graph_XCHART_2" hidden="1">'[6]Work Area 2 (graphs)'!$B$16:$B$24</definedName>
    <definedName name="_271_0__123Grap" hidden="1">'[5]All Savings'!#REF!</definedName>
    <definedName name="_28__123Graph_FCHART_2" hidden="1">'[6]Work Area 2 (graphs)'!$H$16:$H$24</definedName>
    <definedName name="_28_0__123Grap" hidden="1">'[5]All Savings'!#REF!</definedName>
    <definedName name="_29_0__123Grap" hidden="1">'[5]All Savings'!#REF!</definedName>
    <definedName name="_3__123Graph_ACHART_1" hidden="1">'[6]Work Area 2 (graphs)'!$C$3:$E$3</definedName>
    <definedName name="_3_123Grap" hidden="1">'[5]All Savings'!#REF!</definedName>
    <definedName name="_30__123Graph_ECHART_1" hidden="1">'[6]Work Area 2 (graphs)'!$C$7:$E$7</definedName>
    <definedName name="_30__123Graph_XCHART_2" hidden="1">'[6]Work Area 2 (graphs)'!$B$16:$B$24</definedName>
    <definedName name="_30_0__123Grap" hidden="1">'[5]All Savings'!#REF!</definedName>
    <definedName name="_31_0__123Grap" hidden="1">'[5]All Savings'!#REF!</definedName>
    <definedName name="_32_0__123Grap" hidden="1">'[5]All Savings'!#REF!</definedName>
    <definedName name="_33__123Graph_ECHART_2" hidden="1">'[6]Work Area 2 (graphs)'!$G$16:$G$24</definedName>
    <definedName name="_36__123Graph_FCHART_1" hidden="1">'[6]Work Area 2 (graphs)'!$C$8:$E$8</definedName>
    <definedName name="_39__123Graph_FCHART_2" hidden="1">'[6]Work Area 2 (graphs)'!$H$16:$H$24</definedName>
    <definedName name="_4_123Grap" hidden="1">'[5]All Savings'!#REF!</definedName>
    <definedName name="_42__123Graph_XCHART_2" hidden="1">'[6]Work Area 2 (graphs)'!$B$16:$B$24</definedName>
    <definedName name="_5__123Graph_ACHART_2" hidden="1">'[6]Work Area 2 (graphs)'!$C$16:$C$24</definedName>
    <definedName name="_58_0__123Grap" hidden="1">'[5]All Savings'!#REF!</definedName>
    <definedName name="_59_0__123Grap" hidden="1">'[5]All Savings'!#REF!</definedName>
    <definedName name="_6__123Graph_ACHART_1" hidden="1">'[6]Work Area 2 (graphs)'!$C$3:$E$3</definedName>
    <definedName name="_60_0__123Grap" hidden="1">'[5]All Savings'!#REF!</definedName>
    <definedName name="_61_0__123Grap" hidden="1">'[5]All Savings'!#REF!</definedName>
    <definedName name="_62_0__123Grap" hidden="1">'[5]All Savings'!#REF!</definedName>
    <definedName name="_67_0__123Grap" hidden="1">'[5]All Savings'!#REF!</definedName>
    <definedName name="_68_0__123Grap" hidden="1">'[5]All Savings'!#REF!</definedName>
    <definedName name="_69_0__123Grap" hidden="1">'[5]All Savings'!#REF!</definedName>
    <definedName name="_7__123Graph_BCHART_1" hidden="1">'[6]Work Area 2 (graphs)'!$C$4:$E$4</definedName>
    <definedName name="_70_0__123Grap" hidden="1">'[5]All Savings'!#REF!</definedName>
    <definedName name="_71_0__123Grap" hidden="1">'[5]All Savings'!#REF!</definedName>
    <definedName name="_8__123Graph_ACHART_2" hidden="1">'[6]Work Area 2 (graphs)'!$C$16:$C$24</definedName>
    <definedName name="_9__123Graph_ACHART_2" hidden="1">'[6]Work Area 2 (graphs)'!$C$16:$C$24</definedName>
    <definedName name="_9__123Graph_BCHART_2" hidden="1">'[6]Work Area 2 (graphs)'!$D$16:$D$24</definedName>
    <definedName name="_FAN100">'[2]Load Chart'!$D$13</definedName>
    <definedName name="_FAN50">'[2]Load Chart'!$I$13</definedName>
    <definedName name="_FAN60">'[2]Load Chart'!$H$13</definedName>
    <definedName name="_FAN70">'[2]Load Chart'!$G$13</definedName>
    <definedName name="_FAN80">'[2]Load Chart'!$F$13</definedName>
    <definedName name="_FAN90">'[2]Load Chart'!$E$13</definedName>
    <definedName name="_Fill" hidden="1">#REF!</definedName>
    <definedName name="_GYM2">'[3]Bldg 1'!#REF!</definedName>
    <definedName name="_Key1" hidden="1">#REF!</definedName>
    <definedName name="_key2" hidden="1">[7]MOTOR!$C$10:$C$15</definedName>
    <definedName name="_kva15">#REF!</definedName>
    <definedName name="_kw2">'[4]Var. Vol. Pump'!$G$150</definedName>
    <definedName name="_kW3">'[4]Var. Vol. Pump'!$G$198</definedName>
    <definedName name="_Order1" hidden="1">255</definedName>
    <definedName name="_Order2" hidden="1">255</definedName>
    <definedName name="_Sort" hidden="1">#REF!</definedName>
    <definedName name="a" hidden="1">'[5]All Savings'!#REF!</definedName>
    <definedName name="aa">#REF!</definedName>
    <definedName name="ActiveCellAddress" localSheetId="6">ADDRESS(19,8)</definedName>
    <definedName name="ActiveCellAddress">ADDRESS(1,1)</definedName>
    <definedName name="AERATOR_COST">'[6]Inputs &amp; Assumptions'!$F$54</definedName>
    <definedName name="AERATOR_TARGET">'[6]Inputs &amp; Assumptions'!$C$21</definedName>
    <definedName name="AFix">#REF!</definedName>
    <definedName name="All_buildings_sorted_by_location_and_eq_type">#REF!</definedName>
    <definedName name="All_Developments_Cash_Flow">'[8]Wrenthem - Cash Flow'!#REF!</definedName>
    <definedName name="anscount" hidden="1">1</definedName>
    <definedName name="AVEDBT">#REF!</definedName>
    <definedName name="BalCntAfter">#REF!</definedName>
    <definedName name="BalCntBefore">#REF!</definedName>
    <definedName name="BalCostAfter">#REF!</definedName>
    <definedName name="BalCostBefore">#REF!</definedName>
    <definedName name="BalExistingCost">#REF!</definedName>
    <definedName name="BallastCntBefore">#REF!</definedName>
    <definedName name="BallastCostAfterRetrofit">#REF!</definedName>
    <definedName name="BatTemp">'[9]Energy Model '!$R$264:$R$266</definedName>
    <definedName name="BatTemp1">'[10]Energy Model '!$R$264:$R$266</definedName>
    <definedName name="BlanksRange">'[11]Sanit Maint Bldg'!#REF!</definedName>
    <definedName name="Bldg_Sq_Footage">'[12]General Info and Utility Data'!$H$13</definedName>
    <definedName name="BLDGSQFT">'[13]HW Reset'!#REF!</definedName>
    <definedName name="BLOWDOWN_REDUCT">'[6]Inputs &amp; Assumptions'!$C$45</definedName>
    <definedName name="BlrNite">[14]JC_CALC.XLS!#REF!</definedName>
    <definedName name="BMotors">[15]lists!$A$6:$G$24</definedName>
    <definedName name="BOILER_AGE">'[6]Attachment A'!$E$149</definedName>
    <definedName name="BOILER_BLOWDOWN">'[6]Attachment A'!$J$155</definedName>
    <definedName name="BOILER_COST">'[6]Inputs &amp; Assumptions'!$F$60</definedName>
    <definedName name="BOILER_EFF">'[6]Inputs &amp; Assumptions'!$C$41</definedName>
    <definedName name="BOILER_FUEL">'[6]Attachment A'!$E$150</definedName>
    <definedName name="Boiler_GMF">#REF!</definedName>
    <definedName name="BOILER_HEAT">'[6]Inputs &amp; Assumptions'!$C$38</definedName>
    <definedName name="BOILER_PRESSURE">'[6]Attachment A'!$E$154</definedName>
    <definedName name="Boiler_Replacement">#REF!</definedName>
    <definedName name="Boiler_VMF">#REF!</definedName>
    <definedName name="BoldSelectedFIMs">#REF!</definedName>
    <definedName name="bom">[16]BOM!$A:$IV</definedName>
    <definedName name="bond">[17]ECM1!#REF!</definedName>
    <definedName name="Brookside_Cash_flow">'[8]Wrenthem - Cash Flow'!#REF!</definedName>
    <definedName name="BUCKET_FILLING">'[6]Inputs &amp; Assumptions'!$C$42</definedName>
    <definedName name="CBTU">#REF!</definedName>
    <definedName name="CFM">#REF!</definedName>
    <definedName name="CG">[14]JC_CALC.XLS!#REF!</definedName>
    <definedName name="Chart_Title">'[18]Utility Summary'!$A$6</definedName>
    <definedName name="ChillerReset">'[19]###DHW###'!#REF!</definedName>
    <definedName name="CHPY">#REF!</definedName>
    <definedName name="CHWPEFF">[20]JC_CALC.XLS!$A$72</definedName>
    <definedName name="CLGDEMRT">#REF!</definedName>
    <definedName name="CLGMONTHS">[21]JC_CALC.XLS!$A$87</definedName>
    <definedName name="Cock" hidden="1">'[22]FIM 12'!#REF!</definedName>
    <definedName name="codes">#REF!</definedName>
    <definedName name="CollType">#REF!</definedName>
    <definedName name="CollTypeList">'[23]Energy Model'!$B$66:$B$68</definedName>
    <definedName name="ColorChange">#REF!</definedName>
    <definedName name="commch">[24]QUOTE!#REF!</definedName>
    <definedName name="commk">[24]QUOTE!#REF!</definedName>
    <definedName name="conint">[17]ECM1!#REF!</definedName>
    <definedName name="CONSTRUCTION_Retrofit_Code">#REF!</definedName>
    <definedName name="CONSTRUCTION_Retrofit_Qty">#REF!</definedName>
    <definedName name="controls">#REF!</definedName>
    <definedName name="COOLCOST">#REF!</definedName>
    <definedName name="COOLING_COST">'[6]Inputs &amp; Assumptions'!$F$59</definedName>
    <definedName name="COP">#REF!</definedName>
    <definedName name="Customer">#REF!</definedName>
    <definedName name="Customer_Investment">#REF!</definedName>
    <definedName name="Customer_Param">"Dialog1"</definedName>
    <definedName name="CustomerAddress">#REF!</definedName>
    <definedName name="CYCLE">#REF!</definedName>
    <definedName name="_xlnm.Database">'[1]HS EST'!$S$1</definedName>
    <definedName name="Database_MI">'[1]HS EST'!$S$1</definedName>
    <definedName name="DataImportDate">#REF!</definedName>
    <definedName name="DataRange1">#REF!</definedName>
    <definedName name="DAYOCC">[21]JC_CALC.XLS!$A$53</definedName>
    <definedName name="delet">'[25]###DHW###'!#REF!</definedName>
    <definedName name="DEMRATE">#REF!</definedName>
    <definedName name="Details">'[26]Monitor Miser'!$A$73:$P$156</definedName>
    <definedName name="DISHWASHER_COST">'[6]Inputs &amp; Assumptions'!$F$63</definedName>
    <definedName name="DISHWASHER_HOT">'[6]Inputs &amp; Assumptions'!$C$30</definedName>
    <definedName name="DISHWASHER_TARG">'[6]Inputs &amp; Assumptions'!$C$19</definedName>
    <definedName name="Downstate">#REF!</definedName>
    <definedName name="DX_Conversion">#REF!</definedName>
    <definedName name="EBTU">[21]JC_CALC.XLS!$S$124</definedName>
    <definedName name="ECONBTU">#REF!</definedName>
    <definedName name="EEM_NbUnits">'[9]Energy Model '!$I$1192</definedName>
    <definedName name="EEM_NbUnits1">'[10]Energy Model '!$I$1192</definedName>
    <definedName name="EER">[27]ENGWKSHT1!#REF!</definedName>
    <definedName name="ELECCOST">#REF!</definedName>
    <definedName name="ELECTRIC_HEAT">'[6]Inputs &amp; Assumptions'!$C$26</definedName>
    <definedName name="ELECTRICITY_BTU">'[6]Inputs &amp; Assumptions'!$C$46</definedName>
    <definedName name="ELECTRICITY_RAT">'[6]Utility Rates'!$H$29</definedName>
    <definedName name="EM_HydrologyMethod">'[9]Energy Model'!$Q$316:$Q$317</definedName>
    <definedName name="EM_HydrologyMethod1">'[10]Energy Model'!$Q$316:$Q$317</definedName>
    <definedName name="EM_HydroTurbines">'[9]Energy Model'!$S$316:$S$322</definedName>
    <definedName name="EM_HydroTurbines1">'[10]Energy Model'!$S$316:$S$322</definedName>
    <definedName name="EM_MeanFlowMethod">'[9]Energy Model'!$R$316:$R$317</definedName>
    <definedName name="EM_MeanFlowMethod1">'[10]Energy Model'!$R$316:$R$317</definedName>
    <definedName name="EM_Powerpeak">'[9]Energy Model'!$E$1088:$E$1092</definedName>
    <definedName name="EM_Powerpeak1">'[9]Energy Model'!$E$1088:$E$1091</definedName>
    <definedName name="EM_Powerpeak2">'[10]Energy Model'!$E$1088:$E$1091</definedName>
    <definedName name="EM_Powerpeakaaa">'[10]Energy Model'!$E$1088:$E$1092</definedName>
    <definedName name="EM_TurbineEff">'[10]Energy Model'!$R$318:$R$319</definedName>
    <definedName name="EM_TurbineEfficiency">'[9]Energy Model'!$R$318:$R$319</definedName>
    <definedName name="EM_TypeHydro">'[9]Energy Model'!$Q$313:$Q$314</definedName>
    <definedName name="EM_TypeHydro1">'[10]Energy Model'!$Q$313:$Q$314</definedName>
    <definedName name="EMotors">[15]lists!$I$6:$O$24</definedName>
    <definedName name="end">'[25]###DHW###'!#REF!</definedName>
    <definedName name="End_Use_Lookup">#REF!</definedName>
    <definedName name="ENERGY_RATE_ARE">'[6]Utility Rates'!$B$2:$I$70</definedName>
    <definedName name="ES_fuel3">'[9]Energy Model'!$S$1175:$S$1195</definedName>
    <definedName name="ES_fuel444">'[10]Energy Model'!$S$1175:$S$1195</definedName>
    <definedName name="ES_Hydro_MFM">'[9]Energy Model'!$M$322</definedName>
    <definedName name="ES_Hydro_MFM1">'[10]Energy Model'!$M$322</definedName>
    <definedName name="ESCO_Project_Cost">#REF!</definedName>
    <definedName name="EXISTING_FIXTURES">[28]SMSCOST3!$B$3:$D1048554</definedName>
    <definedName name="FANEFF">#REF!</definedName>
    <definedName name="FANHP">#REF!</definedName>
    <definedName name="FANLOAD">#REF!</definedName>
    <definedName name="FAUCET_COST">'[6]Inputs &amp; Assumptions'!$F$55</definedName>
    <definedName name="FAUCET_HOT">'[6]Inputs &amp; Assumptions'!$C$28</definedName>
    <definedName name="FAUCET_OR_AERAT">'[6]Inputs &amp; Assumptions'!$F$9</definedName>
    <definedName name="FAUCET_TARGET">'[6]Inputs &amp; Assumptions'!$C$17</definedName>
    <definedName name="ff">#REF!</definedName>
    <definedName name="fifw">#REF!</definedName>
    <definedName name="Fig_C1">#REF!</definedName>
    <definedName name="Fixture_Code_Table">'[29]Fixture Code Table'!$A$4:$B$95</definedName>
    <definedName name="Fixture_Type_Table">'[30]Fixture Type Table'!$E$7:$Z$205</definedName>
    <definedName name="FLOORHT">'[13]HW Reset'!#REF!</definedName>
    <definedName name="FLOORS">#REF!</definedName>
    <definedName name="flow">#REF!</definedName>
    <definedName name="flow1">#REF!</definedName>
    <definedName name="flow2">#REF!</definedName>
    <definedName name="floww">#REF!</definedName>
    <definedName name="FooterName">#REF!</definedName>
    <definedName name="freight">#REF!</definedName>
    <definedName name="FUEL_OIL_RATE">'[6]Utility Rates'!$H$67</definedName>
    <definedName name="GAS_BTU">'[6]Inputs &amp; Assumptions'!$C$39</definedName>
    <definedName name="GAS_HEAT">'[6]Inputs &amp; Assumptions'!$C$27</definedName>
    <definedName name="gBallastDisposal">#REF!</definedName>
    <definedName name="gClearCell">#REF!</definedName>
    <definedName name="gDataPath">#REF!</definedName>
    <definedName name="gDumpster">#REF!</definedName>
    <definedName name="gFuelAjustmentCharge">#REF!</definedName>
    <definedName name="gg">#REF!</definedName>
    <definedName name="GHG">'[23]GHG Analysis'!$F$114</definedName>
    <definedName name="gKeepTweaks">#REF!</definedName>
    <definedName name="gLaborRate">#REF!</definedName>
    <definedName name="gLampDisposal">#REF!</definedName>
    <definedName name="gLodging">#REF!</definedName>
    <definedName name="gMaintSavings">#REF!</definedName>
    <definedName name="GMF_Doors">#REF!</definedName>
    <definedName name="gMisc">#REF!</definedName>
    <definedName name="gOffPeakCharge">#REF!</definedName>
    <definedName name="gOnPeakCharge">#REF!</definedName>
    <definedName name="gPM">#REF!</definedName>
    <definedName name="gRemove">#REF!</definedName>
    <definedName name="Gridtype">'[9]Energy Model'!$N$867</definedName>
    <definedName name="Gridtype1">'[10]Energy Model'!$N$867</definedName>
    <definedName name="Gross_Margin_Target">#REF!</definedName>
    <definedName name="gTotalEnergySavings">#REF!</definedName>
    <definedName name="gTotalLabor">#REF!</definedName>
    <definedName name="gTotalMaterial">#REF!</definedName>
    <definedName name="gTravel">#REF!</definedName>
    <definedName name="GYM">'[11]Sanit Maint Bldg'!#REF!</definedName>
    <definedName name="GYM__BlanksRange">'[11]Sanit Maint Bldg'!#REF!</definedName>
    <definedName name="HEATCOST">#REF!</definedName>
    <definedName name="hh">#REF!</definedName>
    <definedName name="HHPY">#REF!</definedName>
    <definedName name="HideAnnualEnergySavings">[0]!Module1.HideAnnualEnergySavings</definedName>
    <definedName name="HideCodeLN_Power_GT">'[9]Load &amp; Network'!$U$216</definedName>
    <definedName name="HideCodeLN_Power_GT1">'[10]Load &amp; Network'!$U$216</definedName>
    <definedName name="HideOpsSavingsDetail">[0]!Module1.HideOpsSavingsDetail</definedName>
    <definedName name="HOT_WATER_FUEL">'[6]Utility Rates'!$G$10</definedName>
    <definedName name="HRSOCC">[21]JC_CALC.XLS!$A$52</definedName>
    <definedName name="hs" hidden="1">'[31]High School'!#REF!</definedName>
    <definedName name="HT">[14]JC_CALC.XLS!#REF!</definedName>
    <definedName name="HTCOSTYR">[14]JC_CALC.XLS!#REF!</definedName>
    <definedName name="HTDEMRT">'[32]High Eff. Motors'!#REF!</definedName>
    <definedName name="HTSP">#REF!</definedName>
    <definedName name="HTSPUNOC">[21]JC_CALC.XLS!$A$93</definedName>
    <definedName name="HVACHRS">#REF!</definedName>
    <definedName name="HWPEFF">'[32]High Eff. Motors'!#REF!</definedName>
    <definedName name="Identifier">#REF!</definedName>
    <definedName name="Infiltration">#REF!</definedName>
    <definedName name="INFLA">#REF!</definedName>
    <definedName name="installper">#REF!</definedName>
    <definedName name="IR_USAGE">'[6]Inputs &amp; Assumptions'!$C$37</definedName>
    <definedName name="kva112i">#REF!</definedName>
    <definedName name="kva150i">#REF!</definedName>
    <definedName name="kva225i">#REF!</definedName>
    <definedName name="kva300i">#REF!</definedName>
    <definedName name="kva30i">#REF!</definedName>
    <definedName name="kva45i">#REF!</definedName>
    <definedName name="kva75i">#REF!</definedName>
    <definedName name="kW">'[4]Var. Vol. Pump'!$G$102</definedName>
    <definedName name="kw_2">'[33]Var. Vol. Pump'!#REF!</definedName>
    <definedName name="KW_Sched1">#REF!</definedName>
    <definedName name="KW_Sched2">#REF!</definedName>
    <definedName name="KW_Sched3">#REF!</definedName>
    <definedName name="KW_Sched4">#REF!</definedName>
    <definedName name="KW_Sched5">#REF!</definedName>
    <definedName name="KWRATE">#REF!</definedName>
    <definedName name="Lamp_and_Ballast_Cost_Table">'[30]Lighting Inventory'!#REF!</definedName>
    <definedName name="Lamp_Ballast_and_New_Fixture_Codes">'[29]Lamp, Ballast, and New Fixtures'!$A$4:$Q$510</definedName>
    <definedName name="LampCntAfter">#REF!</definedName>
    <definedName name="LampCntBefore">#REF!</definedName>
    <definedName name="LampCostAfter">#REF!</definedName>
    <definedName name="LampCostBefore">#REF!</definedName>
    <definedName name="LAND_SAVINGS">'[6]Inputs &amp; Assumptions'!$C$44</definedName>
    <definedName name="LEAK_COST">'[6]Inputs &amp; Assumptions'!$F$57</definedName>
    <definedName name="LEAK_HOT">'[6]Inputs &amp; Assumptions'!$C$32</definedName>
    <definedName name="LightTable">#REF!</definedName>
    <definedName name="LINE_LOSS">'[6]Inputs &amp; Assumptions'!$C$36</definedName>
    <definedName name="LITEHR">#REF!</definedName>
    <definedName name="LITEHRS">#REF!</definedName>
    <definedName name="LITEHRSPY">#REF!</definedName>
    <definedName name="LN_Fuel_offgrid">'[9]Load &amp; Network'!$D$340:$D$359</definedName>
    <definedName name="LN_Fuel_offgrid1">'[10]Load &amp; Network'!$D$340:$D$359</definedName>
    <definedName name="lrg_door_Infiltration">#REF!</definedName>
    <definedName name="MAIN_WATTAGES">#REF!</definedName>
    <definedName name="Manufacturer">#REF!</definedName>
    <definedName name="Maple_Terrace_Cash_Flow">'[8]Wrenthem - Cash Flow'!#REF!</definedName>
    <definedName name="Martin_Street_Cash_Flow">'[8]Wrenthem - Cash Flow'!#REF!</definedName>
    <definedName name="Master_Pricing_Unit">#REF!</definedName>
    <definedName name="ModType">'[9]Energy Model'!$O$475:$O$481</definedName>
    <definedName name="ModType1">'[10]Energy Model'!$O$475:$O$481</definedName>
    <definedName name="Monitor_Miser_Energy_Analysis">'[26]Monitor Miser'!$A$23:$J$71</definedName>
    <definedName name="MotorI">[15]lists!$Q$6:$U$24</definedName>
    <definedName name="muiltio">#REF!</definedName>
    <definedName name="multi">'[34]BOM&amp;Pricing&amp;Summary'!#REF!</definedName>
    <definedName name="MULTI2">#REF!</definedName>
    <definedName name="multid">#REF!</definedName>
    <definedName name="multiE">#REF!</definedName>
    <definedName name="multiee">#REF!</definedName>
    <definedName name="MULTIK">[24]QUOTE!#REF!</definedName>
    <definedName name="multio">#REF!</definedName>
    <definedName name="multit">#REF!</definedName>
    <definedName name="MULTS">#REF!</definedName>
    <definedName name="MULTT">#REF!</definedName>
    <definedName name="MULTTP">[24]QUOTE!#REF!</definedName>
    <definedName name="NAME">'[1]HS EST'!$A$1:$N$7</definedName>
    <definedName name="NATURAL_GAS_RAT">'[6]Utility Rates'!$H$48</definedName>
    <definedName name="NBTU">[21]JC_CALC.XLS!$S$126</definedName>
    <definedName name="No">'[35]Kitchen Hood VFD'!$B$21</definedName>
    <definedName name="NOTES">#REF!</definedName>
    <definedName name="Oakhurst_Cash_Flow">'[8]Wrenthem - Cash Flow'!#REF!</definedName>
    <definedName name="OIL_BTU">'[6]Inputs &amp; Assumptions'!$C$40</definedName>
    <definedName name="ONCE_THRU_COST">'[6]Inputs &amp; Assumptions'!$F$58</definedName>
    <definedName name="Orifice_Summary">#REF!</definedName>
    <definedName name="OtherExpenses">#REF!</definedName>
    <definedName name="OUTDOOR_COST">'[6]Inputs &amp; Assumptions'!$F$61</definedName>
    <definedName name="Package">[15]lists!$A$30:$G$35</definedName>
    <definedName name="PAGE_1">[6]Introduction!$B$2:$I$47</definedName>
    <definedName name="PAGE_2">[6]Introduction!$B$48:$I$72</definedName>
    <definedName name="PAGE_3">'[6]Attachment A'!$B$2:$K$42</definedName>
    <definedName name="PAGE_4">'[6]Attachment A'!$B$43:$K$79</definedName>
    <definedName name="PAGE_5">'[6]Attachment A'!$B$80:$K$122</definedName>
    <definedName name="PAGE_6">'[6]Attachment A'!$B$123:$K$163</definedName>
    <definedName name="PAGE1">'[1]HS EST'!$B$8:$M$75</definedName>
    <definedName name="PAGE2">'[1]HS EST'!$A$76:$N$80</definedName>
    <definedName name="parameters">#REF!</definedName>
    <definedName name="pKWCharge">#REF!</definedName>
    <definedName name="postconcats">#REF!</definedName>
    <definedName name="power">#REF!</definedName>
    <definedName name="power1">#REF!</definedName>
    <definedName name="preconcatsforops">#REF!</definedName>
    <definedName name="prefixtype">#REF!</definedName>
    <definedName name="_xlnm.Print_Area" localSheetId="6">MRD!$A$1:$K$52</definedName>
    <definedName name="_xlnm.Print_Area">#REF!</definedName>
    <definedName name="Print_Area_MI">'[1]HS EST'!$A$8:$N$76</definedName>
    <definedName name="_xlnm.Print_Titles">'[36]SUM-COST'!$B$1:$B$65536,'[36]SUM-COST'!$A$1:$IV$3</definedName>
    <definedName name="Print_Titles_MI">'[1]HS EST'!$A$1:$IV$7</definedName>
    <definedName name="PRINTOUT_AREA">#REF!</definedName>
    <definedName name="Project">[37]Energy!$C$2</definedName>
    <definedName name="ProjectFixtureQty">#REF!</definedName>
    <definedName name="PVTracking">'[9]Energy Model'!$R$448:$R$451</definedName>
    <definedName name="PVTracking1">'[10]Energy Model'!$R$448:$R$451</definedName>
    <definedName name="rebate">#REF!</definedName>
    <definedName name="Rebate_Total">#REF!</definedName>
    <definedName name="_xlnm.Recorder">#REF!</definedName>
    <definedName name="Retro_Sink">[38]FIXTURES!$M$74:$P$99</definedName>
    <definedName name="Retro_Toilet">[38]FIXTURES!$M$6:$P$31</definedName>
    <definedName name="Retro_Urinal">[38]FIXTURES!$M$40:$P$65</definedName>
    <definedName name="Retrofit_Codes_Validation_Lists">#REF!</definedName>
    <definedName name="RETROFIT_FIXTURES">[39]SHSCOST!$G$4:$S$147</definedName>
    <definedName name="Retrofits">#REF!</definedName>
    <definedName name="Rivercourt_Cash_Flow">'[8]Wrenthem - Cash Flow'!#REF!</definedName>
    <definedName name="roomtype">#REF!</definedName>
    <definedName name="RR_Sched1">#REF!</definedName>
    <definedName name="RR_Sched2">#REF!</definedName>
    <definedName name="RR_Sched3">#REF!</definedName>
    <definedName name="RR_Sched4">#REF!</definedName>
    <definedName name="RR_Sched5">#REF!</definedName>
    <definedName name="Sales_Tax">[37]Energy!$I$52</definedName>
    <definedName name="sasas" hidden="1">'[5]All Savings'!#REF!</definedName>
    <definedName name="SaveDataElec">#REF!</definedName>
    <definedName name="SavingsTabRange">'[40]Lighting Retrofit'!#REF!</definedName>
    <definedName name="SBTU">[21]JC_CALC.XLS!$S$127</definedName>
    <definedName name="SCOPE_Retrofit_Code">#REF!</definedName>
    <definedName name="SCOPE_Retrofit_Quantity">#REF!</definedName>
    <definedName name="SED">#REF!</definedName>
    <definedName name="SEWER_RATE">'[6]Utility Rates'!$H$116</definedName>
    <definedName name="SHOWER_COST">'[6]Inputs &amp; Assumptions'!$F$56</definedName>
    <definedName name="SHOWER_HOT">'[6]Inputs &amp; Assumptions'!$C$29</definedName>
    <definedName name="SHOWER_TARGET">'[6]Inputs &amp; Assumptions'!$C$18</definedName>
    <definedName name="sm_door_infiltration">#REF!</definedName>
    <definedName name="solver_adj" hidden="1">'[36]SUM-COST'!#REF!</definedName>
    <definedName name="solver_lin" hidden="1">0</definedName>
    <definedName name="solver_num" hidden="1">0</definedName>
    <definedName name="solver_opt" hidden="1">'[36]SUM-COST'!#REF!</definedName>
    <definedName name="solver_typ" hidden="1">2</definedName>
    <definedName name="solver_val" hidden="1">0</definedName>
    <definedName name="squarefoot">#REF!</definedName>
    <definedName name="ss">#REF!</definedName>
    <definedName name="STACKCOEF">#REF!</definedName>
    <definedName name="STATE">'[6]Attachment A'!$H$11</definedName>
    <definedName name="STEAM_PER_HOUR">'[6]Attachment A'!$E$153</definedName>
    <definedName name="SURVEY_Accept_Aerator">#REF!</definedName>
    <definedName name="SURVEY_Application">#REF!</definedName>
    <definedName name="SURVEY_Bldg_Energy_Source">#REF!</definedName>
    <definedName name="SURVEY_Building">#REF!</definedName>
    <definedName name="SURVEY_Classify">#REF!</definedName>
    <definedName name="SURVEY_Construction_Listing_Retro_Code">#REF!</definedName>
    <definedName name="SURVEY_Food_Service_PedalValves">#REF!</definedName>
    <definedName name="SURVEY_Other_Retros">#REF!</definedName>
    <definedName name="SURVEY_Pedal_Valve_Type">#REF!</definedName>
    <definedName name="SURVEY_Quantity">#REF!</definedName>
    <definedName name="SURVEY_Retrofit_NO">#REF!</definedName>
    <definedName name="SURVEY_Sinks_flow">#REF!</definedName>
    <definedName name="SURVEY_Sinks_Type">#REF!</definedName>
    <definedName name="SURVEY_Toilet_Flow_Range">#REF!</definedName>
    <definedName name="SURVEY_Urinal_Flow_Range">#REF!</definedName>
    <definedName name="TAB_Analization_Reconciliation">#REF!</definedName>
    <definedName name="TAB_Annual_Energy_MMBTU">#REF!</definedName>
    <definedName name="TAB_Annual_MMBTU_Energy_Use">#REF!</definedName>
    <definedName name="TAB_Annual_Water_Kgals">#REF!</definedName>
    <definedName name="TAB_Avg_faucet_on_time_per_person">#REF!</definedName>
    <definedName name="TAB_Construction_Listing_Totals_to_Construct">#REF!</definedName>
    <definedName name="TAB_Cost">#REF!</definedName>
    <definedName name="TAB_Current_Consumption_Annual_MMBTU_Energy_USE">#REF!</definedName>
    <definedName name="TAB_Current_Usage_Annual_Water_kgals">#REF!</definedName>
    <definedName name="TAB_Energy_Savings">#REF!</definedName>
    <definedName name="TAB_Facility_Name">#REF!</definedName>
    <definedName name="TAB_fixture_quantity">#REF!</definedName>
    <definedName name="TAB_Fuel_Measurement">#REF!</definedName>
    <definedName name="TAB_Fuel_Source">#REF!</definedName>
    <definedName name="TAB_Fuel_Source_Cost">#REF!</definedName>
    <definedName name="TAB_Fuel_Source_Efficiency">#REF!</definedName>
    <definedName name="TAB_Payback">#REF!</definedName>
    <definedName name="TAB_Percentage_Undefined">#REF!</definedName>
    <definedName name="TAB_RECONCILIATION_Construction_Listing_DONOTs">#REF!</definedName>
    <definedName name="TAB_RECONCILIATION_Survey_Totals_Analyzed">#REF!</definedName>
    <definedName name="TAB_RECONCILIATION_This_PAGE_Totals_Analyzed">#REF!</definedName>
    <definedName name="TAB_RECONCILIATION_This_PAGE_Totals_DoNot">#REF!</definedName>
    <definedName name="TAB_Restroom_uses_per_hour_per_person">#REF!</definedName>
    <definedName name="TAB_This_Page_Totals_to_Construct">#REF!</definedName>
    <definedName name="TAB_Total_fixtures_Analyzed">#REF!</definedName>
    <definedName name="TAB_Total_Restroom_Sinks">SUM(#REF!)</definedName>
    <definedName name="TAB_Total_Restroom_Uses_per_Year">#REF!</definedName>
    <definedName name="TAB_Total_Savings">#REF!</definedName>
    <definedName name="TAB_Total_Toilets">SUM(#REF!)</definedName>
    <definedName name="TAB_Total_Toilets_and_Urinals">#N/A</definedName>
    <definedName name="TAB_Total_Urinals">SUM(#REF!)</definedName>
    <definedName name="TAB_Upgraded_Annual_Water_kgals">#REF!</definedName>
    <definedName name="TAB_Water_Sewage_Savings">#REF!</definedName>
    <definedName name="TABLE">[41]LOOKUP!$B$8:$C$98</definedName>
    <definedName name="TableSinks">[38]FIXTURES!$B$74:$I$99</definedName>
    <definedName name="TABS_Paste_Special_1">#REF!</definedName>
    <definedName name="TABS_Paste_Special_2">#REF!</definedName>
    <definedName name="TABS_Paste_Special_3">#REF!</definedName>
    <definedName name="TABS_Paste_Special_4">#REF!</definedName>
    <definedName name="TABS_Paste_Special_5">#REF!</definedName>
    <definedName name="TABS_Paste_Special_6">#REF!</definedName>
    <definedName name="tax">#REF!</definedName>
    <definedName name="TAXES">#REF!</definedName>
    <definedName name="Termination">#REF!</definedName>
    <definedName name="Title_Chart2A">'[42]Utility Summary'!$AT$8</definedName>
    <definedName name="TOILET_COST">'[6]Inputs &amp; Assumptions'!$F$51</definedName>
    <definedName name="TOILET_TARGET">'[6]Inputs &amp; Assumptions'!$C$14</definedName>
    <definedName name="tons">[15]lists!$B$76:$C$164</definedName>
    <definedName name="TotalBalAfter">#REF!</definedName>
    <definedName name="TotalBallastAfter">#REF!</definedName>
    <definedName name="TotalOtherExpenses">#REF!</definedName>
    <definedName name="Turbines">'[43]Machine Data'!$C$3:$M$3</definedName>
    <definedName name="U">'[13]HW Reset'!#REF!</definedName>
    <definedName name="U_Value">#REF!</definedName>
    <definedName name="UAF_GAS">'[6]Inputs &amp; Assumptions'!$C$34</definedName>
    <definedName name="UNOCVENT">'[13]HW Reset'!#REF!</definedName>
    <definedName name="URINAL_COST">'[6]Inputs &amp; Assumptions'!$F$52</definedName>
    <definedName name="URINAL_TARGET">'[6]Inputs &amp; Assumptions'!$C$15</definedName>
    <definedName name="utica">#REF!</definedName>
    <definedName name="uuu">#REF!</definedName>
    <definedName name="VALVE_COUNT">#REF!</definedName>
    <definedName name="VALVE_DATA">#REF!</definedName>
    <definedName name="VAV_Conversion">#REF!</definedName>
    <definedName name="vbaDate">#REF!</definedName>
    <definedName name="vbaStatus">#REF!</definedName>
    <definedName name="VENTPER">'[13]HW Reset'!#REF!</definedName>
    <definedName name="VFD">[15]lists!$B$58:$F$71</definedName>
    <definedName name="VisGHGCr">'[23]Financial Summary'!$AE$61</definedName>
    <definedName name="VMF_Doors">#REF!</definedName>
    <definedName name="WASHING_COST">'[6]Inputs &amp; Assumptions'!$F$62</definedName>
    <definedName name="WASHING_HOT">'[6]Inputs &amp; Assumptions'!$C$31</definedName>
    <definedName name="WASHING_TARGET">'[6]Inputs &amp; Assumptions'!$C$20</definedName>
    <definedName name="Waste_Oil">#REF!</definedName>
    <definedName name="WATER_ELECTRIC">'[6]Inputs &amp; Assumptions'!$C$33</definedName>
    <definedName name="WATER_RATE">'[6]Utility Rates'!$H$97</definedName>
    <definedName name="WATER_RATE_AREA">'[6]Utility Rates'!$B$72:$I$119</definedName>
    <definedName name="WATERLESS">'[6]Inputs &amp; Assumptions'!$F$6</definedName>
    <definedName name="WATERLESS_COST">'[6]Inputs &amp; Assumptions'!$F$53</definedName>
    <definedName name="WATERLESS_TARGET">'[6]Inputs &amp; Assumptions'!$C$16</definedName>
    <definedName name="WBTU">[21]JC_CALC.XLS!$S$125</definedName>
    <definedName name="WH_PER_GALLON">'[6]Work Area 1'!$A$3:$B$53</definedName>
    <definedName name="WINDCOEF">#REF!</definedName>
    <definedName name="wm" hidden="1">{"hostelec",#N/A,FALSE,"Billing";"nhelec",#N/A,FALSE,"Billing";"sitelec",#N/A,FALSE,"Billing";"Service",#N/A,FALSE,"Misc."}</definedName>
    <definedName name="WPY">#REF!</definedName>
    <definedName name="wrn.ffthosp." hidden="1">{"hostelec",#N/A,FALSE,"Billing";"nhelec",#N/A,FALSE,"Billing";"sitelec",#N/A,FALSE,"Billing";"Service",#N/A,FALSE,"Misc."}</definedName>
    <definedName name="wrn.total." hidden="1">{#N/A,#N/A,FALSE,"Summary";#N/A,#N/A,FALSE,"Berkeley";#N/A,#N/A,FALSE,"HS";#N/A,#N/A,FALSE,"Brookside";#N/A,#N/A,FALSE,"George";#N/A,#N/A,FALSE,"Ketler";#N/A,#N/A,FALSE,"Washington"}</definedName>
    <definedName name="WSHP">[15]lists!$A$50:$Y$51</definedName>
    <definedName name="WW_ELECTRICITY">'[6]Inputs &amp; Assumptions'!$C$35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9" l="1"/>
  <c r="H35" i="9"/>
  <c r="H34" i="9"/>
  <c r="H33" i="9"/>
  <c r="H32" i="9"/>
  <c r="H31" i="9"/>
  <c r="H30" i="9"/>
  <c r="H29" i="9"/>
  <c r="H28" i="9"/>
  <c r="H27" i="9"/>
  <c r="H26" i="9"/>
  <c r="H25" i="9"/>
  <c r="H24" i="9"/>
  <c r="H23" i="9"/>
  <c r="H22" i="9"/>
  <c r="H21" i="9"/>
  <c r="H20" i="9"/>
  <c r="H19" i="9"/>
  <c r="H18" i="9"/>
  <c r="H17" i="9"/>
  <c r="K9" i="12"/>
  <c r="M53" i="12"/>
  <c r="K53" i="12"/>
  <c r="O46" i="12"/>
  <c r="M46" i="12"/>
  <c r="K46" i="12"/>
  <c r="O39" i="12"/>
  <c r="M39" i="12"/>
  <c r="K39" i="12"/>
  <c r="O31" i="12"/>
  <c r="M31" i="12"/>
  <c r="K31" i="12"/>
  <c r="O24" i="12"/>
  <c r="M24" i="12"/>
  <c r="K24" i="12"/>
  <c r="O16" i="12"/>
  <c r="M16" i="12"/>
  <c r="K16" i="12"/>
  <c r="O9" i="12"/>
  <c r="M9" i="12"/>
  <c r="M48" i="12"/>
  <c r="K48" i="12"/>
  <c r="O41" i="12"/>
  <c r="M41" i="12"/>
  <c r="K41" i="12"/>
  <c r="O34" i="12"/>
  <c r="M34" i="12"/>
  <c r="K34" i="12"/>
  <c r="O26" i="12"/>
  <c r="M26" i="12"/>
  <c r="K26" i="12"/>
  <c r="O19" i="12"/>
  <c r="M19" i="12"/>
  <c r="K19" i="12"/>
  <c r="O11" i="12"/>
  <c r="M11" i="12"/>
  <c r="K11" i="12"/>
  <c r="O3" i="12"/>
  <c r="M3" i="12"/>
  <c r="K3" i="12"/>
  <c r="I36" i="9"/>
  <c r="G36" i="9"/>
  <c r="F36" i="9"/>
  <c r="E36" i="9"/>
  <c r="D36" i="9"/>
  <c r="I35" i="9"/>
  <c r="G35" i="9"/>
  <c r="F35" i="9"/>
  <c r="E35" i="9"/>
  <c r="D35" i="9"/>
  <c r="I34" i="9"/>
  <c r="G34" i="9"/>
  <c r="F34" i="9"/>
  <c r="E34" i="9"/>
  <c r="D34" i="9"/>
  <c r="I33" i="9"/>
  <c r="G33" i="9"/>
  <c r="F33" i="9"/>
  <c r="E33" i="9"/>
  <c r="D33" i="9"/>
  <c r="I32" i="9"/>
  <c r="G32" i="9"/>
  <c r="F32" i="9"/>
  <c r="E32" i="9"/>
  <c r="D32" i="9"/>
  <c r="I31" i="9"/>
  <c r="G31" i="9"/>
  <c r="F31" i="9"/>
  <c r="E31" i="9"/>
  <c r="D31" i="9"/>
  <c r="I30" i="9"/>
  <c r="G30" i="9"/>
  <c r="F30" i="9"/>
  <c r="E30" i="9"/>
  <c r="D30" i="9"/>
  <c r="I29" i="9"/>
  <c r="G29" i="9"/>
  <c r="F29" i="9"/>
  <c r="E29" i="9"/>
  <c r="D29" i="9"/>
  <c r="I28" i="9"/>
  <c r="G28" i="9"/>
  <c r="F28" i="9"/>
  <c r="E28" i="9"/>
  <c r="D28" i="9"/>
  <c r="I27" i="9"/>
  <c r="G27" i="9"/>
  <c r="F27" i="9"/>
  <c r="E27" i="9"/>
  <c r="D27" i="9"/>
  <c r="L32" i="3"/>
  <c r="N32" i="3" s="1"/>
  <c r="F33" i="3"/>
  <c r="L31" i="3"/>
  <c r="N31" i="3" s="1"/>
  <c r="L30" i="3"/>
  <c r="N30" i="3" s="1"/>
  <c r="L29" i="3"/>
  <c r="N29" i="3" s="1"/>
  <c r="N28" i="3"/>
  <c r="L28" i="3"/>
  <c r="M28" i="3" s="1"/>
  <c r="N27" i="3"/>
  <c r="M27" i="3"/>
  <c r="L27" i="3"/>
  <c r="L26" i="3"/>
  <c r="N26" i="3" s="1"/>
  <c r="L25" i="3"/>
  <c r="N25" i="3" s="1"/>
  <c r="N24" i="3"/>
  <c r="M24" i="3"/>
  <c r="L24" i="3"/>
  <c r="N23" i="3"/>
  <c r="M23" i="3"/>
  <c r="L23" i="3"/>
  <c r="F18" i="9"/>
  <c r="F19" i="9"/>
  <c r="F20" i="9"/>
  <c r="F21" i="9"/>
  <c r="F22" i="9"/>
  <c r="F23" i="9"/>
  <c r="F24" i="9"/>
  <c r="F25" i="9"/>
  <c r="F26" i="9"/>
  <c r="F17" i="9"/>
  <c r="E17" i="9"/>
  <c r="M29" i="3" l="1"/>
  <c r="M26" i="3"/>
  <c r="M31" i="3"/>
  <c r="M32" i="3"/>
  <c r="M25" i="3"/>
  <c r="M30" i="3"/>
  <c r="L13" i="3" l="1"/>
  <c r="L33" i="3" s="1"/>
  <c r="B2" i="7"/>
  <c r="B1" i="7"/>
  <c r="I26" i="9"/>
  <c r="I25" i="9"/>
  <c r="I24" i="9"/>
  <c r="I23" i="9"/>
  <c r="I22" i="9"/>
  <c r="I21" i="9"/>
  <c r="I20" i="9"/>
  <c r="I19" i="9"/>
  <c r="I18" i="9"/>
  <c r="I17" i="9"/>
  <c r="G26" i="9"/>
  <c r="G25" i="9"/>
  <c r="G24" i="9"/>
  <c r="G23" i="9"/>
  <c r="G22" i="9"/>
  <c r="G21" i="9"/>
  <c r="G20" i="9"/>
  <c r="G19" i="9"/>
  <c r="G18" i="9"/>
  <c r="G17" i="9"/>
  <c r="E26" i="9"/>
  <c r="E25" i="9"/>
  <c r="E24" i="9"/>
  <c r="E23" i="9"/>
  <c r="E22" i="9"/>
  <c r="E21" i="9"/>
  <c r="E20" i="9"/>
  <c r="E19" i="9"/>
  <c r="E18" i="9"/>
  <c r="D26" i="9"/>
  <c r="D25" i="9"/>
  <c r="D24" i="9"/>
  <c r="D23" i="9"/>
  <c r="D22" i="9"/>
  <c r="D21" i="9"/>
  <c r="D20" i="9"/>
  <c r="D19" i="9"/>
  <c r="D18" i="9"/>
  <c r="D17" i="9"/>
  <c r="D1" i="9"/>
  <c r="D2" i="9"/>
  <c r="C2" i="2" l="1"/>
  <c r="C1" i="2"/>
  <c r="D2" i="3" l="1"/>
  <c r="I7" i="5" l="1"/>
  <c r="I6" i="5"/>
  <c r="I9" i="5"/>
  <c r="I8" i="5"/>
  <c r="I10" i="5"/>
  <c r="I11" i="5"/>
  <c r="I12" i="5"/>
  <c r="I13" i="5"/>
  <c r="I14" i="5"/>
  <c r="L14" i="3"/>
  <c r="M14" i="3" s="1"/>
  <c r="L15" i="3"/>
  <c r="M15" i="3" s="1"/>
  <c r="L16" i="3"/>
  <c r="M16" i="3" s="1"/>
  <c r="L17" i="3"/>
  <c r="M17" i="3" s="1"/>
  <c r="L18" i="3"/>
  <c r="M18" i="3" s="1"/>
  <c r="L19" i="3"/>
  <c r="M19" i="3" s="1"/>
  <c r="L20" i="3"/>
  <c r="M20" i="3" s="1"/>
  <c r="L21" i="3"/>
  <c r="M21" i="3" s="1"/>
  <c r="L22" i="3"/>
  <c r="M22" i="3" s="1"/>
  <c r="M13" i="3"/>
  <c r="M33" i="3" s="1"/>
  <c r="J7" i="5" l="1"/>
  <c r="J8" i="5"/>
  <c r="J9" i="5"/>
  <c r="J10" i="5"/>
  <c r="J11" i="5"/>
  <c r="J12" i="5"/>
  <c r="J13" i="5"/>
  <c r="J14" i="5"/>
  <c r="J6" i="5"/>
  <c r="N22" i="3" l="1"/>
  <c r="N21" i="3"/>
  <c r="N20" i="3"/>
  <c r="N19" i="3"/>
  <c r="N18" i="3"/>
  <c r="N17" i="3"/>
  <c r="N16" i="3"/>
  <c r="N15" i="3"/>
  <c r="N14" i="3"/>
  <c r="N13" i="3"/>
  <c r="N33" i="3" s="1"/>
  <c r="C6" i="7"/>
  <c r="C7" i="7" l="1"/>
  <c r="C9" i="7" l="1"/>
  <c r="C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Zagura, Lisa</author>
  </authors>
  <commentList>
    <comment ref="G11" authorId="0" shapeId="0" xr:uid="{64734527-404E-4647-8D4C-A7D5D47973CB}">
      <text>
        <r>
          <rPr>
            <b/>
            <sz val="9"/>
            <color indexed="81"/>
            <rFont val="Tahoma"/>
            <family val="2"/>
          </rPr>
          <t xml:space="preserve">Guidance: 
</t>
        </r>
        <r>
          <rPr>
            <sz val="9"/>
            <color indexed="81"/>
            <rFont val="Tahoma"/>
            <family val="2"/>
          </rPr>
          <t xml:space="preserve">Replacement transformer must be the same Rated kVA as the existing transformer. </t>
        </r>
      </text>
    </comment>
    <comment ref="K11" authorId="0" shapeId="0" xr:uid="{69D64018-156D-4B73-B0C5-D437FF0E371C}">
      <text>
        <r>
          <rPr>
            <b/>
            <sz val="9"/>
            <color indexed="81"/>
            <rFont val="Tahoma"/>
            <family val="2"/>
          </rPr>
          <t>Guidance</t>
        </r>
        <r>
          <rPr>
            <sz val="9"/>
            <color indexed="81"/>
            <rFont val="Tahoma"/>
            <family val="2"/>
          </rPr>
          <t xml:space="preserve">: 
No load losses should be entered by the vendor per the transformer cutsheet. No load losses can differ based on manufacturer and can also be dependent on whether the tranfsormer has an aluminum or copper core. 
</t>
        </r>
      </text>
    </comment>
    <comment ref="G13" authorId="0" shapeId="0" xr:uid="{C304C20E-5000-444E-9B1E-D57A9C939342}">
      <text>
        <r>
          <rPr>
            <b/>
            <sz val="9"/>
            <color indexed="81"/>
            <rFont val="Tahoma"/>
            <family val="2"/>
          </rPr>
          <t xml:space="preserve">Guidance: 
</t>
        </r>
        <r>
          <rPr>
            <sz val="9"/>
            <color indexed="81"/>
            <rFont val="Tahoma"/>
            <family val="2"/>
          </rPr>
          <t>Replacement transformer must be the same Rated kVA as the existing transformer.</t>
        </r>
        <r>
          <rPr>
            <b/>
            <sz val="9"/>
            <color indexed="81"/>
            <rFont val="Tahoma"/>
            <family val="2"/>
          </rPr>
          <t xml:space="preserve"> </t>
        </r>
        <r>
          <rPr>
            <sz val="9"/>
            <color indexed="81"/>
            <rFont val="Tahoma"/>
            <family val="2"/>
          </rPr>
          <t xml:space="preserve">
</t>
        </r>
      </text>
    </comment>
    <comment ref="K13" authorId="0" shapeId="0" xr:uid="{64E34E2F-666C-43CB-9266-522DA28FF1D2}">
      <text>
        <r>
          <rPr>
            <b/>
            <sz val="9"/>
            <color indexed="81"/>
            <rFont val="Tahoma"/>
            <family val="2"/>
          </rPr>
          <t xml:space="preserve">Guidance: 
</t>
        </r>
        <r>
          <rPr>
            <sz val="9"/>
            <color indexed="81"/>
            <rFont val="Tahoma"/>
            <family val="2"/>
          </rPr>
          <t xml:space="preserve">No load losses should be entered by the vendor per the transformer cutsheet. No load losses can differ based on manufacturer and can also be dependent on whether the tranfsormer has an aluminum or copper core. 
</t>
        </r>
      </text>
    </comment>
  </commentList>
</comments>
</file>

<file path=xl/sharedStrings.xml><?xml version="1.0" encoding="utf-8"?>
<sst xmlns="http://schemas.openxmlformats.org/spreadsheetml/2006/main" count="227" uniqueCount="169">
  <si>
    <t>NHSaves Transformer Replacement Calculator</t>
  </si>
  <si>
    <t>Calculator Background Info:</t>
  </si>
  <si>
    <t>The term "low-voltage dry-type distribution transformer" means a distribution transformer that:</t>
  </si>
  <si>
    <t>(A) has an input voltage of 600 volts or less;</t>
  </si>
  <si>
    <t>(B) is air-cooled; and</t>
  </si>
  <si>
    <t xml:space="preserve">(C) does not use oil as a coolant. </t>
  </si>
  <si>
    <t>In summary, all manufactured after January 1, 2007 are TP-1 compliant. Models between 2002 to 2007 may or may not be TP-1 compliant. Earlier models are very unlikely to be TP-1 compliant.</t>
  </si>
  <si>
    <t>Calculator Use &amp; Guidance:</t>
  </si>
  <si>
    <r>
      <t xml:space="preserve">- Applicable only to installation of new, replacement low-voltage dry-type distribution transformers under the </t>
    </r>
    <r>
      <rPr>
        <b/>
        <sz val="12"/>
        <color theme="1"/>
        <rFont val="Calibri"/>
        <family val="2"/>
      </rPr>
      <t>NHSaves C&amp;I Retrofit program in NH</t>
    </r>
    <r>
      <rPr>
        <sz val="12"/>
        <color theme="1"/>
        <rFont val="Calibri"/>
        <family val="2"/>
      </rPr>
      <t xml:space="preserve"> replacing existing pre-TP1 and TP1 transformers.</t>
    </r>
  </si>
  <si>
    <t>- Calculator is only applicable to transformer replacement sizes 15 to 500 kVA.</t>
  </si>
  <si>
    <t>- Single phase transformers and specialty transformers are not eligible to claim incentives using this calculator.</t>
  </si>
  <si>
    <t xml:space="preserve">        -- To apply for transformer incentives that are not eligible to use this calculator, a custom savings calculation is required.</t>
  </si>
  <si>
    <t>- New replacement transformer must meet or exceed the US Department of Energy (DOE) 2016 minimum efficiency standard.</t>
  </si>
  <si>
    <t>- A pre‑TP1 transformer refers to a distribution transformer manufactured before the NEMA TP1 energy efficiency standard was introduced - see background info above for details.</t>
  </si>
  <si>
    <t>- If the age or TP-1 status of the existing unit cannot be determined, TP-1 compliance will be assumed by default.</t>
  </si>
  <si>
    <t xml:space="preserve">Project Submission Instructions: </t>
  </si>
  <si>
    <t>- Photo(s) of each existing transformer are also required with project submission. Nameplates must be clearly legible and show the existing make, model, serial number, and electrical ratings.</t>
  </si>
  <si>
    <t>Calculator Instructions:</t>
  </si>
  <si>
    <t>STEP 1— Project Data tab.</t>
  </si>
  <si>
    <t xml:space="preserve">Complete general project information in blue cells on the Project Data tab. Your utility will provide the NHSaves project number. </t>
  </si>
  <si>
    <t>STEP 2—ECM Data tab.</t>
  </si>
  <si>
    <t>STEP 3—Efficiency Tables tab</t>
  </si>
  <si>
    <t xml:space="preserve">The EfficiencyTables&amp;NLL Links tab provides information about the how the savings are dervied using baseline and proposed transformer parameters. Links to NLL information from common manufacturers is also provided. </t>
  </si>
  <si>
    <t>STEP 4—Pre-Install Photos</t>
  </si>
  <si>
    <t>Provide the electric utility with photos of the existing transformers. Photo(s) of each existing transformer are required with the project submission. Nameplates must be clearly legible and show the existing make, model, serial number, and electrical ratings.</t>
  </si>
  <si>
    <t>STEP 5—Savings Summary tab</t>
  </si>
  <si>
    <t>STEP 6—Minimum Requirements Data (MRD) tab(s)</t>
  </si>
  <si>
    <t xml:space="preserve">The Minimum Requirements Document (MRD) tab provides the verification information the site will need to provide to support the project energy savings projected. 
The project site should be reviewed for this information prior to incentive receipt. </t>
  </si>
  <si>
    <t>Cell Color Key</t>
  </si>
  <si>
    <t>Required Input</t>
  </si>
  <si>
    <t>Table Header</t>
  </si>
  <si>
    <t>Project Data</t>
  </si>
  <si>
    <t>Project Information</t>
  </si>
  <si>
    <t>Project Name:</t>
  </si>
  <si>
    <t xml:space="preserve">Electric Utility: </t>
  </si>
  <si>
    <t>Project Number:</t>
  </si>
  <si>
    <t>Facility Information</t>
  </si>
  <si>
    <t>Facility Name:</t>
  </si>
  <si>
    <t xml:space="preserve">Electric Account Number: </t>
  </si>
  <si>
    <t>Street Address:</t>
  </si>
  <si>
    <t>City:</t>
  </si>
  <si>
    <t>Zip Code:</t>
  </si>
  <si>
    <t>State:</t>
  </si>
  <si>
    <t>Customer Information</t>
  </si>
  <si>
    <t>Company Name:</t>
  </si>
  <si>
    <t>Contact Person:</t>
  </si>
  <si>
    <t>Phone Number:</t>
  </si>
  <si>
    <t xml:space="preserve">Email Address: </t>
  </si>
  <si>
    <t>Vendor Information</t>
  </si>
  <si>
    <t>Email Address:</t>
  </si>
  <si>
    <t>Calculated Result</t>
  </si>
  <si>
    <t>Energy Conservation Measure (ECM) Data</t>
  </si>
  <si>
    <t>Transformer Identification</t>
  </si>
  <si>
    <t>Quantity</t>
  </si>
  <si>
    <t>Existing Transformer</t>
  </si>
  <si>
    <t>Proposed Transformer</t>
  </si>
  <si>
    <t>Energy</t>
  </si>
  <si>
    <t>Peak Demand Reduction</t>
  </si>
  <si>
    <t>Item #</t>
  </si>
  <si>
    <t>Building Name</t>
  </si>
  <si>
    <t>Location or Room ID No.</t>
  </si>
  <si>
    <t>Compliance Category</t>
  </si>
  <si>
    <t>Manufacturer</t>
  </si>
  <si>
    <t>Model No.</t>
  </si>
  <si>
    <t>No Load Loss (Watts)</t>
  </si>
  <si>
    <t>Annual Savings (kWh)</t>
  </si>
  <si>
    <t>Summer (kW)</t>
  </si>
  <si>
    <t xml:space="preserve"> Winter (kW)</t>
  </si>
  <si>
    <t>Example</t>
  </si>
  <si>
    <t>Murphy Bldg</t>
  </si>
  <si>
    <t>14th Fl Elec Rm</t>
  </si>
  <si>
    <t>REX</t>
  </si>
  <si>
    <t>BA30H-M/Z3</t>
  </si>
  <si>
    <t>Project Total Quantity:</t>
  </si>
  <si>
    <t>Project Total Savings:</t>
  </si>
  <si>
    <t>Efficiency Tables &amp; NLL Links</t>
  </si>
  <si>
    <t>Pre-TP1 Table</t>
  </si>
  <si>
    <t>TP-1 Table</t>
  </si>
  <si>
    <t>Size (kVA)</t>
  </si>
  <si>
    <t>Pre-TP1 NLL (Watts)</t>
  </si>
  <si>
    <t>TP-1 Eff (%)</t>
  </si>
  <si>
    <t>DOE 2016 Eff (%)</t>
  </si>
  <si>
    <t>Demand Reduction (kW)</t>
  </si>
  <si>
    <t>NLL Data for Transformer Manufacturers</t>
  </si>
  <si>
    <t>ABB Low Voltage Dry Type Transformers</t>
  </si>
  <si>
    <t>Eaton Low-Voltage Dry-Type Distribution Transformers General Purpose</t>
  </si>
  <si>
    <t>Hammond Power Solutions, Sentinel G</t>
  </si>
  <si>
    <t>Siemens Series H</t>
  </si>
  <si>
    <t>Square D EX</t>
  </si>
  <si>
    <t>Overall Project Savings Summary</t>
  </si>
  <si>
    <t>Energy Savings (kWh)</t>
  </si>
  <si>
    <t>Summer Peak (kW)</t>
  </si>
  <si>
    <t>Winter Peak (kW)</t>
  </si>
  <si>
    <t>Measure Life (Years)</t>
  </si>
  <si>
    <t>Customer</t>
  </si>
  <si>
    <t>Facility</t>
  </si>
  <si>
    <t>Document:</t>
  </si>
  <si>
    <t>Transformer Replacement Minimum Requirement Document (MRD)</t>
  </si>
  <si>
    <t>This document specifies the agreed upon minimum equipment specifications and operational requirements of the proposed system. These requirements shall address the criteria necessary to be met to achieve the demand and energy savings estimated in the engineering analysis for this project. (Use additional sheets if necessary.)</t>
  </si>
  <si>
    <t>Yes/No checkboxes are intended to be used during post-installation inspections to record site findings.</t>
  </si>
  <si>
    <r>
      <rPr>
        <b/>
        <sz val="10"/>
        <color theme="1"/>
        <rFont val="Aptos Narrow"/>
        <family val="2"/>
        <scheme val="minor"/>
      </rPr>
      <t>EQUIPMENT DESCRIPTION:</t>
    </r>
    <r>
      <rPr>
        <sz val="10"/>
        <color theme="1"/>
        <rFont val="Aptos Narrow"/>
        <family val="2"/>
        <scheme val="minor"/>
      </rPr>
      <t xml:space="preserve"> Provide a list of equipment or materials installed as part of this project.  Include mfr, model, HP, kW, efficiency ratings, etc.</t>
    </r>
  </si>
  <si>
    <t>Project Intent</t>
  </si>
  <si>
    <t>Comment</t>
  </si>
  <si>
    <t>N/A indicates an evaluated transformer is not included in the replacement scope</t>
  </si>
  <si>
    <t>Ref No.</t>
  </si>
  <si>
    <t>1.</t>
  </si>
  <si>
    <t>Replaced the listed existing transformers with new units having the listed kVA and no-load ratings.</t>
  </si>
  <si>
    <t xml:space="preserve">Building </t>
  </si>
  <si>
    <t xml:space="preserve">Location </t>
  </si>
  <si>
    <t>Replacement</t>
  </si>
  <si>
    <t>Name</t>
  </si>
  <si>
    <t>or Room ID</t>
  </si>
  <si>
    <t>Rated</t>
  </si>
  <si>
    <t>kVA</t>
  </si>
  <si>
    <t>Watts</t>
  </si>
  <si>
    <t xml:space="preserve">Yes □    No □ </t>
  </si>
  <si>
    <r>
      <t>SEQUENCES OF OPERATION</t>
    </r>
    <r>
      <rPr>
        <sz val="10"/>
        <color theme="1"/>
        <rFont val="Aptos Narrow"/>
        <family val="2"/>
        <scheme val="minor"/>
      </rPr>
      <t xml:space="preserve">:  </t>
    </r>
    <r>
      <rPr>
        <i/>
        <sz val="10"/>
        <color theme="1"/>
        <rFont val="Aptos Narrow"/>
        <family val="2"/>
        <scheme val="minor"/>
      </rPr>
      <t>Provide a description of equipment operating sequences, setpoints, operating schedules, balancing requirements (flow, velocity, head, etc.) or any other required operating parameters.  Describe requirements separately.</t>
    </r>
  </si>
  <si>
    <t>2.</t>
  </si>
  <si>
    <r>
      <t xml:space="preserve">DOCUMENTATION:  </t>
    </r>
    <r>
      <rPr>
        <i/>
        <sz val="10"/>
        <color theme="1"/>
        <rFont val="Calibri"/>
        <family val="2"/>
      </rPr>
      <t>List written documentation required to train, verify, operate, or maintain the equipment being installed or controlled.  This may include specification sheets, test reports, construction drawings, etc.</t>
    </r>
  </si>
  <si>
    <t>3.</t>
  </si>
  <si>
    <t>Provide pictures of installation and cut sheets documenting the NLL losses for each transformer</t>
  </si>
  <si>
    <t>4.</t>
  </si>
  <si>
    <t>Provide documentation of project costs such as transformer purchase costs, labor costs, and incidental costs.</t>
  </si>
  <si>
    <t>The preapproved incentive is subject to the Companies' Post-Installation inspection of final specifications, drawings and operation of the proposed equipment. In the event the proposed system is altered from the above description, notify the Company of the change prior to the equipment purchase and installation as the change in design and operation may impact the incentive.</t>
  </si>
  <si>
    <t xml:space="preserve">Pre-Installation                   </t>
  </si>
  <si>
    <t xml:space="preserve">      Post-Installation</t>
  </si>
  <si>
    <t>Signature</t>
  </si>
  <si>
    <t>Date</t>
  </si>
  <si>
    <t>Tech Rep</t>
  </si>
  <si>
    <t xml:space="preserve"> </t>
  </si>
  <si>
    <t xml:space="preserve">The NEMA TP-1 standard was first released in 1996, but was updated in 2002. The Energy Policy Act of 2005 mandated that all low-voltage dry-type transformers manufactured after January 1, 2007 must meet or exceed 
the NEMA TP-1-2002 standard efficiency levels (https://www1.eere.energy.gov/femp/pdfs/epact_2005.pdf).  </t>
  </si>
  <si>
    <t>- In addition to this calculator, provide your NHSaves electric utility with a completed NHSaves custom retrofit project application and specification sheets for all proposed transformers. Submitted cut sheets must detail kVA ratings, efficiency data, and no‑load loss ratings. The “EfficiencyTables&amp;NLL Links” tab provides access to specification resources from several common manufacturers.</t>
  </si>
  <si>
    <t>Refer to Page 2 MRD for projects with more transformers than listed in this table.</t>
  </si>
  <si>
    <t xml:space="preserve">Removal of pre-retrofit transformers &amp; installation of new. </t>
  </si>
  <si>
    <t xml:space="preserve">Complete the inventory of existing transformers on the Energy Conservation Measure (ECM) Data tab by listing the inventory of existing transformers and the related parameters of this equipment as shown in the sections highlighted in blue.
- Only include transformers sizes from 15 to 500 kVA
- Only include replacement of existing pre-TP1/ pre-2000 and TP1 transformers 
- This calculator will not provide the energy savings for single phase transformers nor specialty transformers. Please do not include these in the calculator.  
      -- Please use a custom savings calculation for other transformer applications to determine energy saved upon replacement. 
</t>
  </si>
  <si>
    <t>Project cost:</t>
  </si>
  <si>
    <t>Replaced Transformer Quantity:</t>
  </si>
  <si>
    <r>
      <t>On the Summary tab</t>
    </r>
    <r>
      <rPr>
        <sz val="12"/>
        <rFont val="Aptos Narrow"/>
        <family val="2"/>
        <scheme val="minor"/>
      </rPr>
      <t>, review project costs</t>
    </r>
    <r>
      <rPr>
        <b/>
        <sz val="12"/>
        <color rgb="FFFF0000"/>
        <rFont val="Aptos Narrow"/>
        <family val="2"/>
        <scheme val="minor"/>
      </rPr>
      <t xml:space="preserve"> </t>
    </r>
    <r>
      <rPr>
        <sz val="12"/>
        <color theme="1"/>
        <rFont val="Aptos Narrow"/>
        <family val="2"/>
        <scheme val="minor"/>
      </rPr>
      <t xml:space="preserve">and view the estimated project savings. 
Submit the new transformer cut sheet(s) (highlighting the KVA and no load loss (Watts) information), existing transformer photo(s), a completed NHSaves retrofit custom project application, and this savings calculator to the NHSaves electric utility as noted in the Project Information section of the Project Data tab.  </t>
    </r>
    <r>
      <rPr>
        <sz val="12"/>
        <color rgb="FFFF0000"/>
        <rFont val="Aptos Narrow"/>
        <family val="2"/>
        <scheme val="minor"/>
      </rPr>
      <t xml:space="preserve">All energy savings cacluations are required to be reviewed by the appropriate NHSaves electric utility prior to the customer receipt of an incentive offer. </t>
    </r>
    <r>
      <rPr>
        <sz val="12"/>
        <color theme="1"/>
        <rFont val="Aptos Narrow"/>
        <family val="2"/>
        <scheme val="minor"/>
      </rPr>
      <t xml:space="preserve">
 </t>
    </r>
  </si>
  <si>
    <t xml:space="preserve">Version </t>
  </si>
  <si>
    <t xml:space="preserve">Author </t>
  </si>
  <si>
    <t>Changes</t>
  </si>
  <si>
    <t>Lisa Z./Amir</t>
  </si>
  <si>
    <t>Original tool</t>
  </si>
  <si>
    <t xml:space="preserve">Lisa Z. </t>
  </si>
  <si>
    <t>Adjusted instructions language, MRDs</t>
  </si>
  <si>
    <t>Transformer Tag Numbers</t>
  </si>
  <si>
    <t>T-001, T-003</t>
  </si>
  <si>
    <t>Pre-TP1</t>
  </si>
  <si>
    <t>Rated kVA</t>
  </si>
  <si>
    <t>Transformer</t>
  </si>
  <si>
    <t>Tag No.(s)</t>
  </si>
  <si>
    <t>Pre-Installation / Existing Transformer Photos</t>
  </si>
  <si>
    <t>Instructions to add photos of existing transformer nameplate(s):</t>
  </si>
  <si>
    <t>Please upload photos of the transformer nameplate(s) and serial numbers</t>
  </si>
  <si>
    <t>Click Here</t>
  </si>
  <si>
    <t>1. Select a blue box to the right.</t>
  </si>
  <si>
    <t>3. Under the "Text" group click on "Object."  -----&gt;</t>
  </si>
  <si>
    <t>4. Select "Create From File" tab.</t>
  </si>
  <si>
    <t>5. Select "Browse" button to find photo file location &amp; select photo.</t>
  </si>
  <si>
    <t>6. Check the box to "Display as icon"</t>
  </si>
  <si>
    <t>------&gt;</t>
  </si>
  <si>
    <t>7. Click on "OK" so photo icon shows on spreadsheet.</t>
  </si>
  <si>
    <t>8. Enter description/location below photo.</t>
  </si>
  <si>
    <t>Click Here (if needed)</t>
  </si>
  <si>
    <t>Click Here (if needed/multiple)</t>
  </si>
  <si>
    <t>2. Click on the "Insert" menu at the top of the -----&gt;                                
left of the menu in the Excel workbook ribbon.</t>
  </si>
  <si>
    <t>No Load Loss</t>
  </si>
  <si>
    <t>- Only equally sized transformer replacements (same kVA rating as existing transformer being replaced) should be used in this calculator.</t>
  </si>
  <si>
    <t xml:space="preserve"> v1.2 6/18/2026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</si>
</sst>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42">
    <font>
      <sz val="11"/>
      <color theme="1"/>
      <name val="Aptos Narrow"/>
      <family val="2"/>
      <scheme val="minor"/>
    </font>
    <font>
      <sz val="11"/>
      <color theme="1"/>
      <name val="Calibri"/>
      <family val="2"/>
    </font>
    <font>
      <b/>
      <sz val="16"/>
      <color theme="1"/>
      <name val="Calibri"/>
      <family val="2"/>
    </font>
    <font>
      <b/>
      <sz val="11"/>
      <color theme="1"/>
      <name val="Calibri"/>
      <family val="2"/>
    </font>
    <font>
      <b/>
      <sz val="12"/>
      <color theme="1"/>
      <name val="Calibri"/>
      <family val="2"/>
    </font>
    <font>
      <sz val="12"/>
      <color theme="1"/>
      <name val="Calibri"/>
      <family val="2"/>
    </font>
    <font>
      <b/>
      <sz val="14"/>
      <color theme="1"/>
      <name val="Calibri"/>
      <family val="2"/>
    </font>
    <font>
      <sz val="14"/>
      <color theme="1"/>
      <name val="Calibri"/>
      <family val="2"/>
    </font>
    <font>
      <b/>
      <u/>
      <sz val="14"/>
      <color theme="1"/>
      <name val="Calibri"/>
      <family val="2"/>
    </font>
    <font>
      <b/>
      <sz val="11"/>
      <color theme="1"/>
      <name val="Caliobri"/>
    </font>
    <font>
      <sz val="11"/>
      <color theme="1"/>
      <name val="Caliobri"/>
    </font>
    <font>
      <sz val="12"/>
      <color theme="1"/>
      <name val="Caliobri"/>
    </font>
    <font>
      <b/>
      <sz val="12"/>
      <color theme="1"/>
      <name val="Caliobri"/>
    </font>
    <font>
      <sz val="12"/>
      <color theme="1"/>
      <name val="Calibrii"/>
    </font>
    <font>
      <sz val="8"/>
      <name val="Aptos Narrow"/>
      <family val="2"/>
      <scheme val="minor"/>
    </font>
    <font>
      <u/>
      <sz val="11"/>
      <color theme="10"/>
      <name val="Aptos Narrow"/>
      <family val="2"/>
      <scheme val="minor"/>
    </font>
    <font>
      <b/>
      <sz val="12"/>
      <name val="Calibrii"/>
    </font>
    <font>
      <u/>
      <sz val="11"/>
      <color theme="4"/>
      <name val="Aptos Narrow"/>
      <family val="2"/>
      <scheme val="minor"/>
    </font>
    <font>
      <sz val="10"/>
      <name val="Arial"/>
      <family val="2"/>
    </font>
    <font>
      <sz val="10"/>
      <color theme="1"/>
      <name val="Aptos Narrow"/>
      <family val="2"/>
      <scheme val="minor"/>
    </font>
    <font>
      <b/>
      <sz val="10"/>
      <color theme="1"/>
      <name val="Aptos Narrow"/>
      <family val="2"/>
      <scheme val="minor"/>
    </font>
    <font>
      <i/>
      <sz val="10"/>
      <color theme="1"/>
      <name val="Aptos Narrow"/>
      <family val="2"/>
      <scheme val="minor"/>
    </font>
    <font>
      <b/>
      <sz val="10"/>
      <color theme="1"/>
      <name val="Calibri"/>
      <family val="2"/>
    </font>
    <font>
      <i/>
      <sz val="10"/>
      <color theme="1"/>
      <name val="Calibri"/>
      <family val="2"/>
    </font>
    <font>
      <b/>
      <sz val="14"/>
      <color theme="1"/>
      <name val="Aptos Narrow"/>
      <family val="2"/>
      <scheme val="minor"/>
    </font>
    <font>
      <b/>
      <sz val="18"/>
      <color theme="1"/>
      <name val="Aptos Narrow"/>
      <family val="2"/>
      <scheme val="minor"/>
    </font>
    <font>
      <sz val="9"/>
      <color indexed="81"/>
      <name val="Tahoma"/>
      <family val="2"/>
    </font>
    <font>
      <b/>
      <sz val="9"/>
      <color indexed="81"/>
      <name val="Tahoma"/>
      <family val="2"/>
    </font>
    <font>
      <b/>
      <sz val="14"/>
      <color theme="1"/>
      <name val="Caliobri"/>
    </font>
    <font>
      <sz val="12"/>
      <color theme="1"/>
      <name val="Aptos Narrow"/>
      <family val="2"/>
      <scheme val="minor"/>
    </font>
    <font>
      <sz val="12"/>
      <color rgb="FFFF0000"/>
      <name val="Aptos Narrow"/>
      <family val="2"/>
      <scheme val="minor"/>
    </font>
    <font>
      <sz val="12"/>
      <name val="Aptos Narrow"/>
      <family val="2"/>
      <scheme val="minor"/>
    </font>
    <font>
      <b/>
      <sz val="12"/>
      <color rgb="FFFF0000"/>
      <name val="Aptos Narrow"/>
      <family val="2"/>
      <scheme val="minor"/>
    </font>
    <font>
      <sz val="11"/>
      <color rgb="FF000000"/>
      <name val="Aptos Narrow"/>
      <family val="2"/>
      <scheme val="minor"/>
    </font>
    <font>
      <b/>
      <sz val="20"/>
      <color rgb="FF000000"/>
      <name val="Cambria"/>
      <family val="1"/>
    </font>
    <font>
      <sz val="20"/>
      <color rgb="FF000000"/>
      <name val="Cambria"/>
      <family val="1"/>
    </font>
    <font>
      <sz val="20"/>
      <color rgb="FF000000"/>
      <name val="Aptos Narrow"/>
      <family val="2"/>
      <scheme val="minor"/>
    </font>
    <font>
      <b/>
      <sz val="20"/>
      <name val="Cambria"/>
      <family val="1"/>
    </font>
    <font>
      <b/>
      <sz val="11"/>
      <color rgb="FF000000"/>
      <name val="Aptos Narrow"/>
      <family val="2"/>
      <scheme val="minor"/>
    </font>
    <font>
      <i/>
      <sz val="11"/>
      <color rgb="FF000000"/>
      <name val="Aptos Narrow"/>
      <family val="2"/>
      <scheme val="minor"/>
    </font>
    <font>
      <sz val="14"/>
      <color rgb="FF000000"/>
      <name val="Aptos Narrow"/>
      <family val="2"/>
      <scheme val="minor"/>
    </font>
    <font>
      <b/>
      <sz val="14"/>
      <color rgb="FF000000"/>
      <name val="Aptos Narrow"/>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0"/>
        <bgColor indexed="64"/>
      </patternFill>
    </fill>
    <fill>
      <patternFill patternType="solid">
        <fgColor rgb="FFD9D9D9"/>
        <bgColor rgb="FF000000"/>
      </patternFill>
    </fill>
    <fill>
      <patternFill patternType="solid">
        <fgColor theme="9" tint="0.79998168889431442"/>
        <bgColor rgb="FF000000"/>
      </patternFill>
    </fill>
    <fill>
      <patternFill patternType="solid">
        <fgColor theme="4" tint="0.59999389629810485"/>
        <bgColor rgb="FF000000"/>
      </patternFill>
    </fill>
  </fills>
  <borders count="4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auto="1"/>
      </left>
      <right style="thin">
        <color auto="1"/>
      </right>
      <top/>
      <bottom/>
      <diagonal/>
    </border>
    <border>
      <left style="thin">
        <color indexed="64"/>
      </left>
      <right style="thin">
        <color auto="1"/>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auto="1"/>
      </left>
      <right style="thin">
        <color auto="1"/>
      </right>
      <top style="double">
        <color indexed="64"/>
      </top>
      <bottom style="double">
        <color indexed="64"/>
      </bottom>
      <diagonal/>
    </border>
    <border>
      <left/>
      <right/>
      <top style="double">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5" fillId="0" borderId="0" applyNumberFormat="0" applyFill="0" applyBorder="0" applyAlignment="0" applyProtection="0"/>
    <xf numFmtId="0" fontId="18" fillId="0" borderId="0"/>
    <xf numFmtId="44" fontId="18" fillId="0" borderId="0" applyFont="0" applyFill="0" applyBorder="0" applyAlignment="0" applyProtection="0"/>
    <xf numFmtId="40" fontId="18" fillId="0" borderId="0" applyFont="0" applyFill="0" applyBorder="0" applyAlignment="0" applyProtection="0"/>
  </cellStyleXfs>
  <cellXfs count="243">
    <xf numFmtId="0" fontId="0" fillId="0" borderId="0" xfId="0"/>
    <xf numFmtId="0" fontId="1" fillId="0" borderId="0" xfId="0" applyFont="1"/>
    <xf numFmtId="0" fontId="3" fillId="0" borderId="0" xfId="0" applyFont="1"/>
    <xf numFmtId="0" fontId="4" fillId="2" borderId="4" xfId="0" applyFont="1" applyFill="1" applyBorder="1" applyAlignment="1">
      <alignment horizontal="center"/>
    </xf>
    <xf numFmtId="0" fontId="5" fillId="5" borderId="4" xfId="0" applyFont="1" applyFill="1" applyBorder="1" applyAlignment="1">
      <alignment horizontal="center"/>
    </xf>
    <xf numFmtId="2" fontId="5" fillId="5" borderId="4" xfId="0" applyNumberFormat="1" applyFont="1" applyFill="1" applyBorder="1" applyAlignment="1">
      <alignment horizontal="center"/>
    </xf>
    <xf numFmtId="0" fontId="5" fillId="3" borderId="4" xfId="0" applyFont="1" applyFill="1" applyBorder="1"/>
    <xf numFmtId="0" fontId="5" fillId="0" borderId="0" xfId="0" applyFont="1"/>
    <xf numFmtId="0" fontId="5" fillId="2" borderId="8" xfId="0" applyFont="1" applyFill="1" applyBorder="1"/>
    <xf numFmtId="0" fontId="5" fillId="2" borderId="9" xfId="0" applyFont="1" applyFill="1" applyBorder="1"/>
    <xf numFmtId="0" fontId="8" fillId="2" borderId="7" xfId="0" applyFont="1" applyFill="1" applyBorder="1"/>
    <xf numFmtId="0" fontId="10" fillId="0" borderId="0" xfId="0" applyFont="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2" fillId="2" borderId="4" xfId="0" applyFont="1" applyFill="1" applyBorder="1" applyAlignment="1">
      <alignment horizontal="center" vertical="center"/>
    </xf>
    <xf numFmtId="0" fontId="11" fillId="4" borderId="4" xfId="0" applyFont="1" applyFill="1" applyBorder="1" applyAlignment="1">
      <alignment horizontal="center" vertical="center"/>
    </xf>
    <xf numFmtId="1" fontId="11" fillId="4" borderId="4" xfId="0" applyNumberFormat="1" applyFont="1" applyFill="1" applyBorder="1" applyAlignment="1">
      <alignment horizontal="center" vertical="center"/>
    </xf>
    <xf numFmtId="2" fontId="11" fillId="4" borderId="4" xfId="0" applyNumberFormat="1" applyFont="1" applyFill="1" applyBorder="1" applyAlignment="1">
      <alignment horizontal="center" vertical="center"/>
    </xf>
    <xf numFmtId="0" fontId="6" fillId="4" borderId="10" xfId="0" applyFont="1" applyFill="1" applyBorder="1"/>
    <xf numFmtId="0" fontId="7" fillId="3" borderId="11" xfId="0" applyFont="1" applyFill="1" applyBorder="1"/>
    <xf numFmtId="0" fontId="7" fillId="5" borderId="11" xfId="0" applyFont="1" applyFill="1" applyBorder="1"/>
    <xf numFmtId="0" fontId="7" fillId="2" borderId="12" xfId="0" applyFont="1" applyFill="1" applyBorder="1"/>
    <xf numFmtId="0" fontId="5" fillId="2" borderId="13" xfId="0" applyFont="1" applyFill="1" applyBorder="1"/>
    <xf numFmtId="0" fontId="5" fillId="2" borderId="15" xfId="0" applyFont="1" applyFill="1" applyBorder="1"/>
    <xf numFmtId="0" fontId="13" fillId="0" borderId="0" xfId="0" applyFont="1"/>
    <xf numFmtId="0" fontId="13" fillId="0" borderId="0" xfId="0" applyFont="1" applyAlignment="1">
      <alignment horizontal="center" vertical="center"/>
    </xf>
    <xf numFmtId="0" fontId="2" fillId="0" borderId="0" xfId="0" applyFont="1"/>
    <xf numFmtId="0" fontId="6" fillId="0" borderId="0" xfId="0" applyFont="1"/>
    <xf numFmtId="0" fontId="7" fillId="0" borderId="0" xfId="0" applyFont="1"/>
    <xf numFmtId="0" fontId="5" fillId="2" borderId="8" xfId="0" applyFont="1" applyFill="1" applyBorder="1" applyAlignment="1">
      <alignment wrapText="1"/>
    </xf>
    <xf numFmtId="1" fontId="5" fillId="5" borderId="14" xfId="0" applyNumberFormat="1" applyFont="1" applyFill="1" applyBorder="1" applyAlignment="1">
      <alignment horizontal="center"/>
    </xf>
    <xf numFmtId="2" fontId="5" fillId="5" borderId="14" xfId="0" applyNumberFormat="1" applyFont="1" applyFill="1" applyBorder="1" applyAlignment="1">
      <alignment horizontal="center"/>
    </xf>
    <xf numFmtId="1" fontId="5" fillId="5" borderId="16" xfId="0" applyNumberFormat="1" applyFont="1" applyFill="1" applyBorder="1" applyAlignment="1">
      <alignment horizontal="center"/>
    </xf>
    <xf numFmtId="3" fontId="5" fillId="5" borderId="14" xfId="0" applyNumberFormat="1" applyFont="1" applyFill="1" applyBorder="1" applyAlignment="1">
      <alignment horizontal="center"/>
    </xf>
    <xf numFmtId="3" fontId="5" fillId="5" borderId="4" xfId="0" applyNumberFormat="1" applyFont="1" applyFill="1" applyBorder="1" applyAlignment="1">
      <alignment horizontal="center"/>
    </xf>
    <xf numFmtId="0" fontId="4" fillId="0" borderId="0" xfId="0" applyFont="1"/>
    <xf numFmtId="0" fontId="2" fillId="0" borderId="0" xfId="0" applyFont="1" applyAlignment="1">
      <alignment horizontal="left"/>
    </xf>
    <xf numFmtId="0" fontId="5" fillId="2" borderId="4" xfId="0" applyFont="1" applyFill="1" applyBorder="1" applyAlignment="1">
      <alignment horizontal="right"/>
    </xf>
    <xf numFmtId="0" fontId="5" fillId="2" borderId="8" xfId="0" quotePrefix="1" applyFont="1" applyFill="1" applyBorder="1"/>
    <xf numFmtId="0" fontId="5" fillId="2" borderId="9" xfId="0" quotePrefix="1" applyFont="1" applyFill="1" applyBorder="1"/>
    <xf numFmtId="0" fontId="0" fillId="6" borderId="3" xfId="0" applyFill="1" applyBorder="1" applyAlignment="1">
      <alignment horizontal="left" vertical="center"/>
    </xf>
    <xf numFmtId="0" fontId="0" fillId="6" borderId="1" xfId="0" applyFill="1" applyBorder="1" applyAlignment="1">
      <alignment vertical="center"/>
    </xf>
    <xf numFmtId="0" fontId="0" fillId="6" borderId="3" xfId="0" applyFill="1" applyBorder="1" applyAlignment="1">
      <alignment vertical="center"/>
    </xf>
    <xf numFmtId="0" fontId="0" fillId="6" borderId="1" xfId="0" applyFill="1" applyBorder="1" applyAlignment="1" applyProtection="1">
      <alignment vertical="center"/>
      <protection hidden="1"/>
    </xf>
    <xf numFmtId="0" fontId="0" fillId="6" borderId="1" xfId="0" applyFill="1" applyBorder="1" applyAlignment="1">
      <alignment vertical="top"/>
    </xf>
    <xf numFmtId="0" fontId="0" fillId="6" borderId="2" xfId="0" applyFill="1" applyBorder="1" applyAlignment="1">
      <alignment vertical="top"/>
    </xf>
    <xf numFmtId="0" fontId="0" fillId="0" borderId="0" xfId="0" applyAlignment="1">
      <alignment vertical="top"/>
    </xf>
    <xf numFmtId="0" fontId="19" fillId="6" borderId="0" xfId="0" applyFont="1" applyFill="1" applyAlignment="1">
      <alignment horizontal="left" vertical="center" wrapText="1"/>
    </xf>
    <xf numFmtId="0" fontId="19" fillId="6" borderId="0" xfId="0" applyFont="1" applyFill="1" applyAlignment="1">
      <alignment horizontal="left" vertical="center"/>
    </xf>
    <xf numFmtId="0" fontId="19" fillId="6" borderId="27" xfId="0" applyFont="1" applyFill="1" applyBorder="1" applyAlignment="1">
      <alignment horizontal="left" vertical="top" wrapText="1"/>
    </xf>
    <xf numFmtId="0" fontId="19" fillId="6" borderId="28" xfId="0" applyFont="1" applyFill="1" applyBorder="1" applyAlignment="1">
      <alignment horizontal="left" vertical="top" wrapText="1"/>
    </xf>
    <xf numFmtId="0" fontId="21" fillId="6" borderId="29" xfId="0" quotePrefix="1" applyFont="1" applyFill="1" applyBorder="1" applyAlignment="1">
      <alignment horizontal="centerContinuous" vertical="top"/>
    </xf>
    <xf numFmtId="0" fontId="19" fillId="6" borderId="29" xfId="0" applyFont="1" applyFill="1" applyBorder="1" applyAlignment="1">
      <alignment horizontal="centerContinuous" vertical="top"/>
    </xf>
    <xf numFmtId="0" fontId="0" fillId="6" borderId="22" xfId="0" applyFill="1" applyBorder="1"/>
    <xf numFmtId="0" fontId="0" fillId="6" borderId="23" xfId="0" applyFill="1" applyBorder="1"/>
    <xf numFmtId="0" fontId="19" fillId="6" borderId="0" xfId="0" quotePrefix="1" applyFont="1" applyFill="1"/>
    <xf numFmtId="0" fontId="0" fillId="6" borderId="0" xfId="0" applyFill="1"/>
    <xf numFmtId="0" fontId="19" fillId="6" borderId="6" xfId="0" applyFont="1" applyFill="1" applyBorder="1" applyAlignment="1">
      <alignment horizontal="center"/>
    </xf>
    <xf numFmtId="0" fontId="19" fillId="6" borderId="4" xfId="0" applyFont="1" applyFill="1" applyBorder="1" applyAlignment="1">
      <alignment horizontal="centerContinuous"/>
    </xf>
    <xf numFmtId="0" fontId="19" fillId="6" borderId="30" xfId="0" applyFont="1" applyFill="1" applyBorder="1" applyAlignment="1">
      <alignment horizontal="center"/>
    </xf>
    <xf numFmtId="0" fontId="19" fillId="6" borderId="22" xfId="0" applyFont="1" applyFill="1" applyBorder="1"/>
    <xf numFmtId="0" fontId="19" fillId="6" borderId="24" xfId="0" applyFont="1" applyFill="1" applyBorder="1"/>
    <xf numFmtId="0" fontId="0" fillId="6" borderId="26" xfId="0" applyFill="1" applyBorder="1"/>
    <xf numFmtId="0" fontId="0" fillId="6" borderId="25" xfId="0" applyFill="1" applyBorder="1"/>
    <xf numFmtId="0" fontId="19" fillId="6" borderId="25" xfId="0" applyFont="1" applyFill="1" applyBorder="1" applyAlignment="1">
      <alignment wrapText="1"/>
    </xf>
    <xf numFmtId="0" fontId="19" fillId="6" borderId="25" xfId="0" applyFont="1" applyFill="1" applyBorder="1"/>
    <xf numFmtId="0" fontId="0" fillId="6" borderId="5" xfId="0" applyFill="1" applyBorder="1"/>
    <xf numFmtId="0" fontId="19" fillId="6" borderId="3" xfId="0" applyFont="1" applyFill="1" applyBorder="1" applyAlignment="1">
      <alignment vertical="center"/>
    </xf>
    <xf numFmtId="0" fontId="0" fillId="6" borderId="2" xfId="0" applyFill="1" applyBorder="1" applyAlignment="1">
      <alignment vertical="center"/>
    </xf>
    <xf numFmtId="0" fontId="19" fillId="6" borderId="3" xfId="0" quotePrefix="1" applyFont="1" applyFill="1" applyBorder="1" applyAlignment="1">
      <alignment vertical="center"/>
    </xf>
    <xf numFmtId="0" fontId="19" fillId="6" borderId="1" xfId="0" applyFont="1" applyFill="1" applyBorder="1" applyAlignment="1">
      <alignment vertical="center"/>
    </xf>
    <xf numFmtId="0" fontId="0" fillId="0" borderId="0" xfId="0" applyAlignment="1">
      <alignment vertical="center"/>
    </xf>
    <xf numFmtId="0" fontId="19" fillId="6" borderId="19" xfId="0" applyFont="1" applyFill="1" applyBorder="1" applyAlignment="1">
      <alignment vertical="center"/>
    </xf>
    <xf numFmtId="0" fontId="0" fillId="6" borderId="20" xfId="0" applyFill="1" applyBorder="1" applyAlignment="1">
      <alignment vertical="center"/>
    </xf>
    <xf numFmtId="0" fontId="19" fillId="6" borderId="19" xfId="0" quotePrefix="1" applyFont="1" applyFill="1" applyBorder="1" applyAlignment="1">
      <alignment vertical="center"/>
    </xf>
    <xf numFmtId="0" fontId="3" fillId="6" borderId="19" xfId="0" applyFont="1" applyFill="1" applyBorder="1" applyAlignment="1">
      <alignment vertical="center"/>
    </xf>
    <xf numFmtId="0" fontId="0" fillId="6" borderId="21" xfId="0" applyFill="1" applyBorder="1"/>
    <xf numFmtId="0" fontId="3" fillId="6" borderId="21" xfId="0" applyFont="1" applyFill="1" applyBorder="1" applyAlignment="1">
      <alignment vertical="center"/>
    </xf>
    <xf numFmtId="0" fontId="1" fillId="6" borderId="3" xfId="0" applyFont="1" applyFill="1" applyBorder="1" applyAlignment="1">
      <alignment horizontal="centerContinuous" vertical="center"/>
    </xf>
    <xf numFmtId="0" fontId="0" fillId="6" borderId="1" xfId="0" applyFill="1" applyBorder="1" applyAlignment="1">
      <alignment horizontal="centerContinuous"/>
    </xf>
    <xf numFmtId="0" fontId="0" fillId="6" borderId="2" xfId="0" applyFill="1" applyBorder="1" applyAlignment="1">
      <alignment horizontal="centerContinuous"/>
    </xf>
    <xf numFmtId="0" fontId="3" fillId="6" borderId="27" xfId="0" applyFont="1" applyFill="1" applyBorder="1" applyAlignment="1">
      <alignment vertical="center"/>
    </xf>
    <xf numFmtId="0" fontId="0" fillId="6" borderId="29" xfId="0" applyFill="1" applyBorder="1"/>
    <xf numFmtId="0" fontId="1" fillId="6" borderId="29" xfId="0" applyFont="1" applyFill="1" applyBorder="1" applyAlignment="1">
      <alignment vertical="center"/>
    </xf>
    <xf numFmtId="0" fontId="1" fillId="6" borderId="31" xfId="0" applyFont="1" applyFill="1" applyBorder="1" applyAlignment="1">
      <alignment horizontal="center" vertical="center"/>
    </xf>
    <xf numFmtId="0" fontId="0" fillId="6" borderId="31" xfId="0" applyFill="1" applyBorder="1" applyAlignment="1">
      <alignment horizontal="center"/>
    </xf>
    <xf numFmtId="0" fontId="3" fillId="6" borderId="24" xfId="0" applyFont="1" applyFill="1" applyBorder="1" applyAlignment="1">
      <alignment horizontal="left" vertical="center"/>
    </xf>
    <xf numFmtId="0" fontId="1" fillId="6" borderId="25" xfId="0" applyFont="1" applyFill="1" applyBorder="1" applyAlignment="1">
      <alignment horizontal="center" vertical="center"/>
    </xf>
    <xf numFmtId="0" fontId="1" fillId="6" borderId="25" xfId="0" applyFont="1" applyFill="1" applyBorder="1" applyAlignment="1">
      <alignment vertical="center"/>
    </xf>
    <xf numFmtId="0" fontId="1" fillId="6" borderId="35" xfId="0" applyFont="1" applyFill="1" applyBorder="1" applyAlignment="1">
      <alignment vertical="center"/>
    </xf>
    <xf numFmtId="0" fontId="1" fillId="6" borderId="35" xfId="0" applyFont="1" applyFill="1" applyBorder="1" applyAlignment="1">
      <alignment horizontal="center" vertical="center"/>
    </xf>
    <xf numFmtId="0" fontId="0" fillId="6" borderId="35" xfId="0" applyFill="1" applyBorder="1"/>
    <xf numFmtId="0" fontId="1" fillId="6" borderId="5" xfId="0" applyFont="1" applyFill="1" applyBorder="1" applyAlignment="1">
      <alignment vertical="center"/>
    </xf>
    <xf numFmtId="0" fontId="1" fillId="6" borderId="5" xfId="0" applyFont="1" applyFill="1" applyBorder="1" applyAlignment="1">
      <alignment horizontal="center" vertical="center"/>
    </xf>
    <xf numFmtId="0" fontId="19" fillId="6" borderId="23" xfId="0" applyFont="1" applyFill="1" applyBorder="1" applyAlignment="1">
      <alignment horizontal="left" vertical="top" wrapText="1"/>
    </xf>
    <xf numFmtId="0" fontId="19" fillId="6" borderId="19" xfId="0" applyFont="1" applyFill="1" applyBorder="1" applyAlignment="1">
      <alignment horizontal="center"/>
    </xf>
    <xf numFmtId="0" fontId="19" fillId="6" borderId="20" xfId="0" applyFont="1" applyFill="1" applyBorder="1" applyAlignment="1">
      <alignment horizontal="center"/>
    </xf>
    <xf numFmtId="0" fontId="19" fillId="6" borderId="22" xfId="0" applyFont="1" applyFill="1" applyBorder="1" applyAlignment="1">
      <alignment horizontal="center"/>
    </xf>
    <xf numFmtId="0" fontId="19" fillId="6" borderId="23" xfId="0" applyFont="1" applyFill="1" applyBorder="1" applyAlignment="1">
      <alignment horizontal="center"/>
    </xf>
    <xf numFmtId="0" fontId="24" fillId="0" borderId="0" xfId="0" applyFont="1" applyAlignment="1">
      <alignment horizontal="left"/>
    </xf>
    <xf numFmtId="0" fontId="25" fillId="0" borderId="0" xfId="0" applyFont="1" applyAlignment="1">
      <alignment horizontal="center"/>
    </xf>
    <xf numFmtId="0" fontId="0" fillId="4" borderId="36" xfId="0" applyFill="1" applyBorder="1" applyAlignment="1">
      <alignment horizontal="center"/>
    </xf>
    <xf numFmtId="1" fontId="0" fillId="4" borderId="36" xfId="0" applyNumberFormat="1" applyFill="1" applyBorder="1" applyAlignment="1">
      <alignment horizontal="center"/>
    </xf>
    <xf numFmtId="2" fontId="0" fillId="4" borderId="36" xfId="0" applyNumberFormat="1" applyFill="1" applyBorder="1" applyAlignment="1">
      <alignment horizontal="center"/>
    </xf>
    <xf numFmtId="0" fontId="28" fillId="0" borderId="0" xfId="0" applyFont="1" applyAlignment="1">
      <alignment horizontal="left" vertic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0" fillId="4" borderId="31" xfId="0" applyFill="1" applyBorder="1" applyAlignment="1">
      <alignment horizontal="center"/>
    </xf>
    <xf numFmtId="0" fontId="8" fillId="2" borderId="7" xfId="0" applyFont="1" applyFill="1" applyBorder="1" applyAlignment="1">
      <alignment wrapText="1"/>
    </xf>
    <xf numFmtId="0" fontId="29" fillId="2" borderId="6" xfId="0" applyFont="1" applyFill="1" applyBorder="1" applyAlignment="1">
      <alignment vertical="top"/>
    </xf>
    <xf numFmtId="0" fontId="29" fillId="2" borderId="30" xfId="0" applyFont="1" applyFill="1" applyBorder="1" applyAlignment="1">
      <alignment vertical="top"/>
    </xf>
    <xf numFmtId="0" fontId="29" fillId="0" borderId="1" xfId="0" applyFont="1" applyBorder="1" applyAlignment="1">
      <alignment vertical="top"/>
    </xf>
    <xf numFmtId="0" fontId="29" fillId="2" borderId="5" xfId="0" applyFont="1" applyFill="1" applyBorder="1" applyAlignment="1">
      <alignment vertical="top" wrapText="1"/>
    </xf>
    <xf numFmtId="0" fontId="29" fillId="0" borderId="0" xfId="0" applyFont="1" applyAlignment="1">
      <alignment vertical="top"/>
    </xf>
    <xf numFmtId="0" fontId="29" fillId="6" borderId="0" xfId="0" applyFont="1" applyFill="1"/>
    <xf numFmtId="0" fontId="5" fillId="2" borderId="8" xfId="0" quotePrefix="1" applyFont="1" applyFill="1" applyBorder="1" applyAlignment="1">
      <alignment wrapText="1"/>
    </xf>
    <xf numFmtId="0" fontId="6" fillId="0" borderId="0" xfId="0" applyFont="1" applyAlignment="1">
      <alignment horizontal="left" vertical="top"/>
    </xf>
    <xf numFmtId="0" fontId="4" fillId="0" borderId="0" xfId="0" applyFont="1" applyAlignment="1">
      <alignment horizontal="left" vertical="top"/>
    </xf>
    <xf numFmtId="0" fontId="8" fillId="2" borderId="7" xfId="0" quotePrefix="1" applyFont="1" applyFill="1" applyBorder="1"/>
    <xf numFmtId="0" fontId="0" fillId="0" borderId="24" xfId="0" applyBorder="1" applyAlignment="1">
      <alignment vertical="center"/>
    </xf>
    <xf numFmtId="0" fontId="0" fillId="0" borderId="25" xfId="0" applyBorder="1" applyAlignment="1">
      <alignment vertical="center"/>
    </xf>
    <xf numFmtId="0" fontId="0" fillId="0" borderId="25" xfId="0" applyBorder="1"/>
    <xf numFmtId="0" fontId="0" fillId="0" borderId="26" xfId="0" applyBorder="1"/>
    <xf numFmtId="0" fontId="19" fillId="6" borderId="22" xfId="0" applyFont="1" applyFill="1" applyBorder="1" applyAlignment="1">
      <alignment horizontal="left" vertical="top" wrapText="1"/>
    </xf>
    <xf numFmtId="0" fontId="19" fillId="6" borderId="0" xfId="0" applyFont="1" applyFill="1" applyAlignment="1">
      <alignment horizontal="centerContinuous" vertical="top"/>
    </xf>
    <xf numFmtId="0" fontId="0" fillId="0" borderId="29" xfId="0" applyBorder="1"/>
    <xf numFmtId="0" fontId="0" fillId="0" borderId="24" xfId="0" applyBorder="1"/>
    <xf numFmtId="164" fontId="5" fillId="3" borderId="14" xfId="0" applyNumberFormat="1" applyFont="1" applyFill="1" applyBorder="1" applyAlignment="1" applyProtection="1">
      <alignment horizontal="center"/>
      <protection locked="0"/>
    </xf>
    <xf numFmtId="0" fontId="0" fillId="0" borderId="4" xfId="0" applyBorder="1"/>
    <xf numFmtId="14" fontId="0" fillId="0" borderId="4" xfId="0" applyNumberFormat="1" applyBorder="1"/>
    <xf numFmtId="0" fontId="0" fillId="0" borderId="19" xfId="0" applyBorder="1"/>
    <xf numFmtId="0" fontId="0" fillId="0" borderId="21" xfId="0" applyBorder="1"/>
    <xf numFmtId="0" fontId="0" fillId="0" borderId="20" xfId="0" applyBorder="1"/>
    <xf numFmtId="0" fontId="0" fillId="0" borderId="3" xfId="0" applyBorder="1"/>
    <xf numFmtId="0" fontId="0" fillId="0" borderId="1" xfId="0" applyBorder="1"/>
    <xf numFmtId="0" fontId="0" fillId="0" borderId="2" xfId="0" applyBorder="1"/>
    <xf numFmtId="0" fontId="3" fillId="0" borderId="0" xfId="0" applyFont="1" applyProtection="1">
      <protection hidden="1"/>
    </xf>
    <xf numFmtId="0" fontId="2" fillId="0" borderId="0" xfId="0" applyFont="1" applyAlignment="1" applyProtection="1">
      <alignment horizontal="left"/>
      <protection hidden="1"/>
    </xf>
    <xf numFmtId="0" fontId="19" fillId="0" borderId="30" xfId="0" applyFont="1" applyBorder="1" applyAlignment="1">
      <alignment horizontal="center"/>
    </xf>
    <xf numFmtId="0" fontId="19" fillId="6" borderId="37" xfId="0" applyFont="1" applyFill="1" applyBorder="1" applyAlignment="1">
      <alignment horizontal="left" vertical="top" wrapText="1"/>
    </xf>
    <xf numFmtId="0" fontId="0" fillId="6" borderId="37" xfId="0" applyFill="1" applyBorder="1"/>
    <xf numFmtId="0" fontId="0" fillId="0" borderId="6" xfId="0" applyBorder="1"/>
    <xf numFmtId="0" fontId="19" fillId="6" borderId="4" xfId="0" applyFont="1" applyFill="1" applyBorder="1" applyProtection="1">
      <protection hidden="1"/>
    </xf>
    <xf numFmtId="0" fontId="19" fillId="0" borderId="5" xfId="0" applyFont="1" applyBorder="1"/>
    <xf numFmtId="1" fontId="19" fillId="6" borderId="4" xfId="0" applyNumberFormat="1" applyFont="1" applyFill="1" applyBorder="1" applyProtection="1">
      <protection hidden="1"/>
    </xf>
    <xf numFmtId="0" fontId="19" fillId="6" borderId="30" xfId="0" applyFont="1" applyFill="1" applyBorder="1" applyAlignment="1">
      <alignment horizontal="center" vertical="top"/>
    </xf>
    <xf numFmtId="0" fontId="19" fillId="6" borderId="5" xfId="0" applyFont="1" applyFill="1" applyBorder="1" applyAlignment="1">
      <alignment horizontal="center" vertical="top"/>
    </xf>
    <xf numFmtId="0" fontId="19" fillId="6" borderId="5" xfId="0" applyFont="1" applyFill="1" applyBorder="1" applyAlignment="1">
      <alignment horizontal="center"/>
    </xf>
    <xf numFmtId="0" fontId="19" fillId="6" borderId="4" xfId="0" applyFont="1" applyFill="1" applyBorder="1" applyProtection="1">
      <protection locked="0"/>
    </xf>
    <xf numFmtId="0" fontId="5" fillId="3" borderId="4" xfId="0" applyFont="1" applyFill="1" applyBorder="1" applyAlignment="1" applyProtection="1">
      <alignment horizontal="center"/>
      <protection locked="0"/>
    </xf>
    <xf numFmtId="0" fontId="5" fillId="3" borderId="4" xfId="0" applyFont="1" applyFill="1" applyBorder="1" applyAlignment="1">
      <alignment horizontal="center"/>
    </xf>
    <xf numFmtId="0" fontId="19" fillId="6" borderId="24" xfId="0" applyFont="1" applyFill="1" applyBorder="1" applyAlignment="1">
      <alignment wrapText="1"/>
    </xf>
    <xf numFmtId="0" fontId="33" fillId="7" borderId="0" xfId="0" applyFont="1" applyFill="1"/>
    <xf numFmtId="0" fontId="34" fillId="8" borderId="38" xfId="0" applyFont="1" applyFill="1" applyBorder="1" applyAlignment="1">
      <alignment horizontal="left" vertical="top"/>
    </xf>
    <xf numFmtId="0" fontId="35" fillId="8" borderId="39" xfId="0" applyFont="1" applyFill="1" applyBorder="1" applyAlignment="1">
      <alignment horizontal="left" vertical="top"/>
    </xf>
    <xf numFmtId="0" fontId="36" fillId="8" borderId="39" xfId="0" applyFont="1" applyFill="1" applyBorder="1" applyAlignment="1">
      <alignment horizontal="left" vertical="top"/>
    </xf>
    <xf numFmtId="0" fontId="33" fillId="8" borderId="39" xfId="0" applyFont="1" applyFill="1" applyBorder="1" applyAlignment="1">
      <alignment horizontal="left" vertical="top"/>
    </xf>
    <xf numFmtId="0" fontId="33" fillId="8" borderId="39" xfId="0" applyFont="1" applyFill="1" applyBorder="1"/>
    <xf numFmtId="0" fontId="33" fillId="8" borderId="40" xfId="0" applyFont="1" applyFill="1" applyBorder="1"/>
    <xf numFmtId="0" fontId="37" fillId="8" borderId="41" xfId="0" applyFont="1" applyFill="1" applyBorder="1" applyAlignment="1">
      <alignment horizontal="left" vertical="top"/>
    </xf>
    <xf numFmtId="0" fontId="35" fillId="8" borderId="42" xfId="0" applyFont="1" applyFill="1" applyBorder="1" applyAlignment="1">
      <alignment horizontal="left" vertical="top"/>
    </xf>
    <xf numFmtId="0" fontId="36" fillId="8" borderId="42" xfId="0" applyFont="1" applyFill="1" applyBorder="1" applyAlignment="1">
      <alignment horizontal="left" vertical="top"/>
    </xf>
    <xf numFmtId="0" fontId="33" fillId="8" borderId="42" xfId="0" applyFont="1" applyFill="1" applyBorder="1" applyAlignment="1">
      <alignment horizontal="left" vertical="top"/>
    </xf>
    <xf numFmtId="0" fontId="33" fillId="8" borderId="42" xfId="0" applyFont="1" applyFill="1" applyBorder="1"/>
    <xf numFmtId="0" fontId="33" fillId="8" borderId="43" xfId="0" applyFont="1" applyFill="1" applyBorder="1"/>
    <xf numFmtId="0" fontId="38" fillId="9" borderId="7" xfId="0" applyFont="1" applyFill="1" applyBorder="1" applyProtection="1">
      <protection locked="0"/>
    </xf>
    <xf numFmtId="0" fontId="37" fillId="8" borderId="44" xfId="0" applyFont="1" applyFill="1" applyBorder="1" applyAlignment="1">
      <alignment horizontal="left" vertical="top"/>
    </xf>
    <xf numFmtId="0" fontId="35" fillId="8" borderId="0" xfId="0" applyFont="1" applyFill="1" applyAlignment="1">
      <alignment horizontal="left" vertical="top"/>
    </xf>
    <xf numFmtId="0" fontId="36" fillId="8" borderId="0" xfId="0" applyFont="1" applyFill="1" applyAlignment="1">
      <alignment horizontal="left" vertical="top"/>
    </xf>
    <xf numFmtId="0" fontId="33" fillId="8" borderId="0" xfId="0" applyFont="1" applyFill="1" applyAlignment="1">
      <alignment horizontal="left" vertical="top"/>
    </xf>
    <xf numFmtId="0" fontId="33" fillId="8" borderId="0" xfId="0" applyFont="1" applyFill="1"/>
    <xf numFmtId="0" fontId="33" fillId="8" borderId="45" xfId="0" applyFont="1" applyFill="1" applyBorder="1"/>
    <xf numFmtId="0" fontId="39" fillId="9" borderId="8" xfId="0" applyFont="1" applyFill="1" applyBorder="1" applyProtection="1">
      <protection locked="0"/>
    </xf>
    <xf numFmtId="0" fontId="36" fillId="8" borderId="44" xfId="0" applyFont="1" applyFill="1" applyBorder="1" applyAlignment="1">
      <alignment horizontal="left" vertical="top"/>
    </xf>
    <xf numFmtId="0" fontId="33" fillId="9" borderId="8" xfId="0" applyFont="1" applyFill="1" applyBorder="1" applyProtection="1">
      <protection locked="0"/>
    </xf>
    <xf numFmtId="0" fontId="0" fillId="2" borderId="0" xfId="0" applyFill="1" applyAlignment="1">
      <alignment horizontal="left" vertical="top"/>
    </xf>
    <xf numFmtId="0" fontId="33" fillId="9" borderId="9" xfId="0" applyFont="1" applyFill="1" applyBorder="1" applyProtection="1">
      <protection locked="0"/>
    </xf>
    <xf numFmtId="0" fontId="40" fillId="7" borderId="0" xfId="0" applyFont="1" applyFill="1" applyProtection="1">
      <protection locked="0"/>
    </xf>
    <xf numFmtId="0" fontId="36" fillId="8" borderId="46" xfId="0" applyFont="1" applyFill="1" applyBorder="1" applyAlignment="1">
      <alignment horizontal="left" vertical="top"/>
    </xf>
    <xf numFmtId="0" fontId="35" fillId="8" borderId="47" xfId="0" applyFont="1" applyFill="1" applyBorder="1" applyAlignment="1">
      <alignment horizontal="left" vertical="top"/>
    </xf>
    <xf numFmtId="0" fontId="36" fillId="8" borderId="47" xfId="0" applyFont="1" applyFill="1" applyBorder="1" applyAlignment="1">
      <alignment horizontal="left" vertical="top"/>
    </xf>
    <xf numFmtId="0" fontId="33" fillId="8" borderId="47" xfId="0" applyFont="1" applyFill="1" applyBorder="1" applyAlignment="1">
      <alignment horizontal="left" vertical="top"/>
    </xf>
    <xf numFmtId="0" fontId="33" fillId="8" borderId="47" xfId="0" applyFont="1" applyFill="1" applyBorder="1"/>
    <xf numFmtId="0" fontId="33" fillId="8" borderId="48" xfId="0" applyFont="1" applyFill="1" applyBorder="1"/>
    <xf numFmtId="0" fontId="33" fillId="7" borderId="0" xfId="0" applyFont="1" applyFill="1" applyProtection="1">
      <protection locked="0"/>
    </xf>
    <xf numFmtId="0" fontId="40" fillId="7" borderId="0" xfId="0" applyFont="1" applyFill="1"/>
    <xf numFmtId="0" fontId="39" fillId="9" borderId="8" xfId="0" applyFont="1" applyFill="1" applyBorder="1" applyAlignment="1" applyProtection="1">
      <alignment vertical="top"/>
      <protection locked="0"/>
    </xf>
    <xf numFmtId="0" fontId="39" fillId="9" borderId="9" xfId="0" applyFont="1" applyFill="1" applyBorder="1" applyAlignment="1" applyProtection="1">
      <alignment vertical="top"/>
      <protection locked="0"/>
    </xf>
    <xf numFmtId="0" fontId="39" fillId="9" borderId="9" xfId="0" applyFont="1" applyFill="1" applyBorder="1" applyAlignment="1" applyProtection="1">
      <alignment vertical="center"/>
      <protection locked="0"/>
    </xf>
    <xf numFmtId="0" fontId="38" fillId="9" borderId="7" xfId="0" applyFont="1" applyFill="1" applyBorder="1" applyProtection="1">
      <protection hidden="1"/>
    </xf>
    <xf numFmtId="0" fontId="41" fillId="7" borderId="0" xfId="0" applyFont="1" applyFill="1" applyAlignment="1" applyProtection="1">
      <alignment wrapText="1"/>
      <protection hidden="1"/>
    </xf>
    <xf numFmtId="0" fontId="19" fillId="6" borderId="30" xfId="0" applyFont="1" applyFill="1" applyBorder="1" applyAlignment="1">
      <alignment horizontal="center" vertical="top" wrapText="1"/>
    </xf>
    <xf numFmtId="0" fontId="6" fillId="2" borderId="3" xfId="0" applyFont="1" applyFill="1" applyBorder="1"/>
    <xf numFmtId="0" fontId="5" fillId="2" borderId="2" xfId="0" applyFont="1" applyFill="1" applyBorder="1"/>
    <xf numFmtId="0" fontId="7" fillId="2" borderId="2" xfId="0" applyFont="1" applyFill="1" applyBorder="1"/>
    <xf numFmtId="0" fontId="4" fillId="2" borderId="3" xfId="0" applyFont="1" applyFill="1" applyBorder="1" applyAlignment="1">
      <alignment horizontal="center"/>
    </xf>
    <xf numFmtId="0" fontId="4" fillId="2" borderId="2" xfId="0" applyFont="1" applyFill="1" applyBorder="1" applyAlignment="1">
      <alignment horizontal="center"/>
    </xf>
    <xf numFmtId="0" fontId="4" fillId="2" borderId="6" xfId="0" applyFont="1" applyFill="1" applyBorder="1" applyAlignment="1">
      <alignment horizontal="center"/>
    </xf>
    <xf numFmtId="0" fontId="4" fillId="2" borderId="5" xfId="0" applyFont="1" applyFill="1" applyBorder="1" applyAlignment="1">
      <alignment horizontal="center"/>
    </xf>
    <xf numFmtId="0" fontId="4" fillId="2" borderId="19" xfId="0" applyFont="1" applyFill="1" applyBorder="1" applyAlignment="1">
      <alignment horizontal="center"/>
    </xf>
    <xf numFmtId="0" fontId="4" fillId="2" borderId="21" xfId="0" applyFont="1" applyFill="1" applyBorder="1" applyAlignment="1">
      <alignment horizontal="center"/>
    </xf>
    <xf numFmtId="0" fontId="4" fillId="2" borderId="20" xfId="0" applyFont="1" applyFill="1" applyBorder="1" applyAlignment="1">
      <alignment horizontal="center"/>
    </xf>
    <xf numFmtId="0" fontId="4" fillId="2" borderId="1" xfId="0" applyFont="1" applyFill="1" applyBorder="1" applyAlignment="1">
      <alignment horizontal="center"/>
    </xf>
    <xf numFmtId="0" fontId="12" fillId="2" borderId="3"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7" fillId="4" borderId="24" xfId="1" applyFont="1" applyFill="1" applyBorder="1" applyAlignment="1"/>
    <xf numFmtId="0" fontId="17" fillId="4" borderId="25" xfId="1" applyFont="1" applyFill="1" applyBorder="1" applyAlignment="1"/>
    <xf numFmtId="0" fontId="17" fillId="4" borderId="26" xfId="1" applyFont="1" applyFill="1" applyBorder="1" applyAlignment="1"/>
    <xf numFmtId="0" fontId="17" fillId="4" borderId="22" xfId="1" applyFont="1" applyFill="1" applyBorder="1" applyAlignment="1"/>
    <xf numFmtId="0" fontId="17" fillId="4" borderId="0" xfId="1" applyFont="1" applyFill="1" applyBorder="1" applyAlignment="1"/>
    <xf numFmtId="0" fontId="17" fillId="4" borderId="23" xfId="1" applyFont="1" applyFill="1" applyBorder="1" applyAlignment="1"/>
    <xf numFmtId="0" fontId="16" fillId="2" borderId="19" xfId="0" applyFont="1" applyFill="1" applyBorder="1"/>
    <xf numFmtId="0" fontId="16" fillId="2" borderId="21" xfId="0" applyFont="1" applyFill="1" applyBorder="1"/>
    <xf numFmtId="0" fontId="16" fillId="2" borderId="20" xfId="0" applyFont="1" applyFill="1" applyBorder="1"/>
    <xf numFmtId="0" fontId="33" fillId="7" borderId="0" xfId="0" applyFont="1" applyFill="1" applyProtection="1">
      <protection locked="0"/>
    </xf>
    <xf numFmtId="0" fontId="33" fillId="7" borderId="0" xfId="0" applyFont="1" applyFill="1"/>
    <xf numFmtId="0" fontId="36" fillId="8" borderId="44" xfId="0" applyFont="1" applyFill="1" applyBorder="1" applyAlignment="1">
      <alignment horizontal="left" vertical="top" wrapText="1"/>
    </xf>
    <xf numFmtId="0" fontId="36" fillId="8" borderId="0" xfId="0" applyFont="1" applyFill="1" applyAlignment="1">
      <alignment horizontal="left" vertical="top" wrapText="1"/>
    </xf>
    <xf numFmtId="0" fontId="33" fillId="7" borderId="44" xfId="0" applyFont="1" applyFill="1" applyBorder="1"/>
    <xf numFmtId="0" fontId="6" fillId="2" borderId="17" xfId="0" applyFont="1" applyFill="1" applyBorder="1" applyAlignment="1">
      <alignment horizontal="center"/>
    </xf>
    <xf numFmtId="0" fontId="6" fillId="2" borderId="18" xfId="0" applyFont="1" applyFill="1" applyBorder="1" applyAlignment="1">
      <alignment horizontal="center"/>
    </xf>
    <xf numFmtId="0" fontId="0" fillId="6" borderId="25" xfId="0" applyFill="1" applyBorder="1"/>
    <xf numFmtId="0" fontId="0" fillId="6" borderId="26" xfId="0" applyFill="1" applyBorder="1"/>
    <xf numFmtId="0" fontId="19" fillId="6" borderId="19" xfId="0" applyFont="1" applyFill="1" applyBorder="1" applyAlignment="1">
      <alignment horizontal="center"/>
    </xf>
    <xf numFmtId="0" fontId="19" fillId="6" borderId="21" xfId="0" applyFont="1" applyFill="1" applyBorder="1" applyAlignment="1">
      <alignment horizontal="center"/>
    </xf>
    <xf numFmtId="0" fontId="19" fillId="6" borderId="20" xfId="0" applyFont="1" applyFill="1" applyBorder="1" applyAlignment="1">
      <alignment horizontal="center"/>
    </xf>
    <xf numFmtId="0" fontId="22" fillId="6" borderId="0" xfId="0" applyFont="1" applyFill="1" applyAlignment="1">
      <alignment horizontal="left" wrapText="1"/>
    </xf>
    <xf numFmtId="0" fontId="22" fillId="6" borderId="25" xfId="0" applyFont="1" applyFill="1" applyBorder="1" applyAlignment="1">
      <alignment horizontal="left" wrapText="1"/>
    </xf>
    <xf numFmtId="0" fontId="19" fillId="6" borderId="0" xfId="0" applyFont="1" applyFill="1" applyAlignment="1">
      <alignment horizontal="left" vertical="center" wrapText="1"/>
    </xf>
    <xf numFmtId="0" fontId="19" fillId="6" borderId="0" xfId="0" applyFont="1" applyFill="1" applyAlignment="1">
      <alignment horizontal="left" wrapText="1"/>
    </xf>
    <xf numFmtId="0" fontId="19" fillId="6" borderId="25" xfId="0" applyFont="1" applyFill="1" applyBorder="1" applyAlignment="1">
      <alignment horizontal="left" wrapText="1"/>
    </xf>
    <xf numFmtId="0" fontId="20" fillId="6" borderId="0" xfId="0" applyFont="1" applyFill="1" applyAlignment="1">
      <alignment horizontal="left" wrapText="1"/>
    </xf>
    <xf numFmtId="0" fontId="19" fillId="6" borderId="21" xfId="0" applyFont="1" applyFill="1" applyBorder="1" applyAlignment="1">
      <alignment horizontal="left" vertical="center" wrapText="1"/>
    </xf>
    <xf numFmtId="0" fontId="19" fillId="6" borderId="20" xfId="0" applyFont="1" applyFill="1" applyBorder="1" applyAlignment="1">
      <alignment horizontal="left" vertical="center" wrapText="1"/>
    </xf>
    <xf numFmtId="0" fontId="19" fillId="6" borderId="1" xfId="0" applyFont="1" applyFill="1" applyBorder="1" applyAlignment="1">
      <alignment horizontal="left" vertical="center" wrapText="1"/>
    </xf>
    <xf numFmtId="0" fontId="19" fillId="6" borderId="2" xfId="0" applyFont="1" applyFill="1" applyBorder="1" applyAlignment="1">
      <alignment horizontal="left" vertical="center" wrapText="1"/>
    </xf>
    <xf numFmtId="0" fontId="19" fillId="6" borderId="25" xfId="0" applyFont="1" applyFill="1" applyBorder="1" applyAlignment="1">
      <alignment horizontal="left" vertical="center" wrapText="1"/>
    </xf>
    <xf numFmtId="0" fontId="1" fillId="6" borderId="3" xfId="0" applyFont="1" applyFill="1" applyBorder="1" applyAlignment="1">
      <alignment horizontal="center" vertical="center"/>
    </xf>
    <xf numFmtId="0" fontId="1" fillId="6" borderId="2" xfId="0" applyFont="1" applyFill="1" applyBorder="1" applyAlignment="1">
      <alignment horizontal="center" vertical="center"/>
    </xf>
    <xf numFmtId="0" fontId="1" fillId="6" borderId="32" xfId="0" applyFont="1" applyFill="1" applyBorder="1" applyAlignment="1">
      <alignment horizontal="center" vertical="center"/>
    </xf>
    <xf numFmtId="0" fontId="1" fillId="6" borderId="33" xfId="0" applyFont="1" applyFill="1" applyBorder="1" applyAlignment="1">
      <alignment horizontal="center" vertical="center"/>
    </xf>
    <xf numFmtId="0" fontId="1" fillId="6" borderId="34" xfId="0" applyFont="1" applyFill="1" applyBorder="1" applyAlignment="1">
      <alignment horizontal="center" vertical="center"/>
    </xf>
  </cellXfs>
  <cellStyles count="5">
    <cellStyle name="Comma 2" xfId="4" xr:uid="{D201BEE3-F1F4-4B76-A656-C6DBFB783F94}"/>
    <cellStyle name="Currency 2" xfId="3" xr:uid="{75E28C75-3724-4C09-9517-B28AC1A11C16}"/>
    <cellStyle name="Hyperlink" xfId="1" builtinId="8"/>
    <cellStyle name="Normal" xfId="0" builtinId="0"/>
    <cellStyle name="Normal 2" xfId="2" xr:uid="{DA0D2B5F-E546-483B-ABE0-9B443C2EB8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externalLink" Target="externalLinks/externalLink39.xml"/><Relationship Id="rId50" Type="http://schemas.openxmlformats.org/officeDocument/2006/relationships/externalLink" Target="externalLinks/externalLink42.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8.xml"/><Relationship Id="rId29" Type="http://schemas.openxmlformats.org/officeDocument/2006/relationships/externalLink" Target="externalLinks/externalLink21.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43.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externalLink" Target="externalLinks/externalLink38.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externalLink" Target="externalLinks/externalLink41.xml"/><Relationship Id="rId57" Type="http://schemas.openxmlformats.org/officeDocument/2006/relationships/customXml" Target="../customXml/item2.xml"/><Relationship Id="rId10" Type="http://schemas.openxmlformats.org/officeDocument/2006/relationships/externalLink" Target="externalLinks/externalLink2.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5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92983</xdr:colOff>
      <xdr:row>0</xdr:row>
      <xdr:rowOff>63500</xdr:rowOff>
    </xdr:from>
    <xdr:to>
      <xdr:col>0</xdr:col>
      <xdr:colOff>1169307</xdr:colOff>
      <xdr:row>1</xdr:row>
      <xdr:rowOff>181868</xdr:rowOff>
    </xdr:to>
    <xdr:pic>
      <xdr:nvPicPr>
        <xdr:cNvPr id="2" name="Picture 1">
          <a:extLst>
            <a:ext uri="{FF2B5EF4-FFF2-40B4-BE49-F238E27FC236}">
              <a16:creationId xmlns:a16="http://schemas.microsoft.com/office/drawing/2014/main" id="{A32E8A57-B9A7-DFDE-6F36-630477CD8183}"/>
            </a:ext>
          </a:extLst>
        </xdr:cNvPr>
        <xdr:cNvPicPr>
          <a:picLocks noChangeAspect="1"/>
        </xdr:cNvPicPr>
      </xdr:nvPicPr>
      <xdr:blipFill>
        <a:blip xmlns:r="http://schemas.openxmlformats.org/officeDocument/2006/relationships" r:embed="rId1"/>
        <a:stretch>
          <a:fillRect/>
        </a:stretch>
      </xdr:blipFill>
      <xdr:spPr>
        <a:xfrm>
          <a:off x="92983" y="63500"/>
          <a:ext cx="1095374" cy="354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544285</xdr:colOff>
      <xdr:row>0</xdr:row>
      <xdr:rowOff>9073</xdr:rowOff>
    </xdr:from>
    <xdr:to>
      <xdr:col>2</xdr:col>
      <xdr:colOff>906</xdr:colOff>
      <xdr:row>2</xdr:row>
      <xdr:rowOff>108858</xdr:rowOff>
    </xdr:to>
    <xdr:pic>
      <xdr:nvPicPr>
        <xdr:cNvPr id="2" name="Picture 1">
          <a:extLst>
            <a:ext uri="{FF2B5EF4-FFF2-40B4-BE49-F238E27FC236}">
              <a16:creationId xmlns:a16="http://schemas.microsoft.com/office/drawing/2014/main" id="{5425275E-A961-40DA-AC75-16655CF39B09}"/>
            </a:ext>
          </a:extLst>
        </xdr:cNvPr>
        <xdr:cNvPicPr>
          <a:picLocks noChangeAspect="1"/>
        </xdr:cNvPicPr>
      </xdr:nvPicPr>
      <xdr:blipFill>
        <a:blip xmlns:r="http://schemas.openxmlformats.org/officeDocument/2006/relationships" r:embed="rId1"/>
        <a:stretch>
          <a:fillRect/>
        </a:stretch>
      </xdr:blipFill>
      <xdr:spPr>
        <a:xfrm>
          <a:off x="544285" y="9073"/>
          <a:ext cx="1817007" cy="5896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263072</xdr:colOff>
      <xdr:row>0</xdr:row>
      <xdr:rowOff>0</xdr:rowOff>
    </xdr:from>
    <xdr:to>
      <xdr:col>2</xdr:col>
      <xdr:colOff>1416957</xdr:colOff>
      <xdr:row>2</xdr:row>
      <xdr:rowOff>145142</xdr:rowOff>
    </xdr:to>
    <xdr:pic>
      <xdr:nvPicPr>
        <xdr:cNvPr id="2" name="Picture 1">
          <a:extLst>
            <a:ext uri="{FF2B5EF4-FFF2-40B4-BE49-F238E27FC236}">
              <a16:creationId xmlns:a16="http://schemas.microsoft.com/office/drawing/2014/main" id="{2887EDB6-4E00-4D5A-98BD-9B94FB604F65}"/>
            </a:ext>
          </a:extLst>
        </xdr:cNvPr>
        <xdr:cNvPicPr>
          <a:picLocks noChangeAspect="1"/>
        </xdr:cNvPicPr>
      </xdr:nvPicPr>
      <xdr:blipFill>
        <a:blip xmlns:r="http://schemas.openxmlformats.org/officeDocument/2006/relationships" r:embed="rId1"/>
        <a:stretch>
          <a:fillRect/>
        </a:stretch>
      </xdr:blipFill>
      <xdr:spPr>
        <a:xfrm>
          <a:off x="263072" y="0"/>
          <a:ext cx="1817007" cy="5896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326640</xdr:colOff>
      <xdr:row>4</xdr:row>
      <xdr:rowOff>186748</xdr:rowOff>
    </xdr:from>
    <xdr:to>
      <xdr:col>4</xdr:col>
      <xdr:colOff>412751</xdr:colOff>
      <xdr:row>5</xdr:row>
      <xdr:rowOff>691893</xdr:rowOff>
    </xdr:to>
    <xdr:pic>
      <xdr:nvPicPr>
        <xdr:cNvPr id="2" name="Picture 1">
          <a:extLst>
            <a:ext uri="{FF2B5EF4-FFF2-40B4-BE49-F238E27FC236}">
              <a16:creationId xmlns:a16="http://schemas.microsoft.com/office/drawing/2014/main" id="{A6700E0A-96A0-469F-83D4-22C3CC946F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0890" y="1372081"/>
          <a:ext cx="1313778" cy="833229"/>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355312</xdr:colOff>
      <xdr:row>6</xdr:row>
      <xdr:rowOff>86590</xdr:rowOff>
    </xdr:from>
    <xdr:to>
      <xdr:col>4</xdr:col>
      <xdr:colOff>99003</xdr:colOff>
      <xdr:row>7</xdr:row>
      <xdr:rowOff>103043</xdr:rowOff>
    </xdr:to>
    <xdr:pic>
      <xdr:nvPicPr>
        <xdr:cNvPr id="3" name="Picture 2">
          <a:extLst>
            <a:ext uri="{FF2B5EF4-FFF2-40B4-BE49-F238E27FC236}">
              <a16:creationId xmlns:a16="http://schemas.microsoft.com/office/drawing/2014/main" id="{7900D255-46DC-42F7-A6A3-62D84CC743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46676" y="2522681"/>
          <a:ext cx="967509" cy="1113271"/>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381000</xdr:colOff>
      <xdr:row>9</xdr:row>
      <xdr:rowOff>0</xdr:rowOff>
    </xdr:from>
    <xdr:to>
      <xdr:col>4</xdr:col>
      <xdr:colOff>276225</xdr:colOff>
      <xdr:row>10</xdr:row>
      <xdr:rowOff>44450</xdr:rowOff>
    </xdr:to>
    <xdr:pic>
      <xdr:nvPicPr>
        <xdr:cNvPr id="4" name="Picture 3">
          <a:extLst>
            <a:ext uri="{FF2B5EF4-FFF2-40B4-BE49-F238E27FC236}">
              <a16:creationId xmlns:a16="http://schemas.microsoft.com/office/drawing/2014/main" id="{A293F5E7-E51F-4413-AAA1-A22D8F1706A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68900" y="4178300"/>
          <a:ext cx="1114425" cy="38100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136074</xdr:colOff>
      <xdr:row>0</xdr:row>
      <xdr:rowOff>55563</xdr:rowOff>
    </xdr:from>
    <xdr:to>
      <xdr:col>0</xdr:col>
      <xdr:colOff>1357314</xdr:colOff>
      <xdr:row>2</xdr:row>
      <xdr:rowOff>59868</xdr:rowOff>
    </xdr:to>
    <xdr:pic>
      <xdr:nvPicPr>
        <xdr:cNvPr id="4" name="Picture 3">
          <a:extLst>
            <a:ext uri="{FF2B5EF4-FFF2-40B4-BE49-F238E27FC236}">
              <a16:creationId xmlns:a16="http://schemas.microsoft.com/office/drawing/2014/main" id="{0E3FFF7E-02E7-4081-B2AA-4C1CE5671249}"/>
            </a:ext>
          </a:extLst>
        </xdr:cNvPr>
        <xdr:cNvPicPr>
          <a:picLocks noChangeAspect="1"/>
        </xdr:cNvPicPr>
      </xdr:nvPicPr>
      <xdr:blipFill>
        <a:blip xmlns:r="http://schemas.openxmlformats.org/officeDocument/2006/relationships" r:embed="rId1"/>
        <a:stretch>
          <a:fillRect/>
        </a:stretch>
      </xdr:blipFill>
      <xdr:spPr>
        <a:xfrm>
          <a:off x="136074" y="55563"/>
          <a:ext cx="1221240" cy="4567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Startup" Target="960008/AUDIT/ESTIMAT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ptimizedene-pc\public\Project\Jobs\PDE\Deer%20Park\DEA\Calcs\Swimming%20pool%20-%20Indoor.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teve1\Steve's%20Comp\Optimized%202006\Jobs\Johnson%20Controls%20Work\City%20of%20York%20PA\Calcs\Lighting\York%20City%20Municipal%20Buildings_Rev-A%20Emailabl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u.Com\Data\TEMP\notesBCA586\DEA%20Savings%20Calc%20Template%20Rev9%20Gary%20Changes.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teve1\C\jci\Lackawanna\HS&amp;MS\HS_MS_Calcs_Rev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teve1\C\jci\Foxwoods\Global%20PSA\MPOW%20Setback.xls"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winchlf/AppData/Local/Temp/notesB72613/CL&amp;P%20insp%20form%202006%20v2.xls" TargetMode="External"/><Relationship Id="rId1" Type="http://schemas.openxmlformats.org/officeDocument/2006/relationships/externalLinkPath" Target="/Users/winchlf/AppData/Local/Temp/notesB72613/CL&amp;P%20insp%20form%202006%20v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lsserver\wls_data_2\Jobs%20-%20Active\Carrier\Sage%20Colleges,%20Troy,%20NY\Sage%20Fixture%20qty%20and%20Models.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REDCS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teve\optimized\Jobs\Johnson%20Controls%20Work\South%20Huntington%20Schools\Utilities\Utility%20Analysis%20Template_%20south%20huntigton_edited.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teve1\C\Optimized%202006\Jobs\Johnson%20Controls%20Work\Shoreham%20Wading%20River\SED%20REPORT\Calculation%20Library%2012.1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eve1\C\jci\Foxwoods\Global%20PSA\MPOW\AHU-4%20VF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teve1\C\windows\TEMP\Jc_calcs%20410A.xlt"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teve1\C\windows\TEMP\jc_calcsB.xlt"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FIM%2012%20Fin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teve1\Steve's%20Comp\Documents%20and%20Settings\Steve%20Stewart\Local%20Settings\Temporary%20Internet%20Files\OLK246\Solar%20heating%20Jericho%20-%20NY.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erver1\company\Documents%20and%20Settings\All%20Users\Documents\PowerSmiths\JCI\Spring%20Grove\Spring%20Grove%20-%204-17-06%20work-sheet%20rev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teve1\C\Shoreham%20Wading%20River\Savings%20Cost%20and%20Calculations\calc%20without%20line%20by%20line\Calculation%20Library%2012.10.0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teve1\C\jci\NBGH\Calculations\NBGH\NBGH%20Calculations%20Rev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teve1\C\FILES\JOBS\953024\MECHANIC\ECMWKBK.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FILES\JOBS95\950081\DTAILLTG\SMS\ECM-1B\SMSCOST3.XLS" TargetMode="External"/></Relationships>
</file>

<file path=xl/externalLinks/_rels/externalLink29.xml.rels><?xml version="1.0" encoding="UTF-8" standalone="yes"?>
<Relationships xmlns="http://schemas.openxmlformats.org/package/2006/relationships"><Relationship Id="rId1" Type="http://schemas.microsoft.com/office/2006/relationships/xlExternalLinkPath/xlPathMissing" Target="Lighti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01\wls_data_2\Documents%20and%20Settings\henry.gee\My%20Documents\WLS_Active%20Projects\zz_BASE%20JOB%20FOLDER\zz_TEMPLATE%20REFORMS\XXX%20Rev-with%20automated%20notes%20page.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dat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teve1\C\Optimized\Jobs\Johnson%20Controls%20Work\Liberty%20CSD\BID\Energy%20Savings%20and%20Costing\HS\h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teve1\C\jci\Lackawanna\HS&amp;MS\HS_MS_Calcs_Rev4.xls" TargetMode="External"/></Relationships>
</file>

<file path=xl/externalLinks/_rels/externalLink33.xml.rels><?xml version="1.0" encoding="UTF-8" standalone="yes"?>
<Relationships xmlns="http://schemas.openxmlformats.org/package/2006/relationships"><Relationship Id="rId1" Type="http://schemas.microsoft.com/office/2006/relationships/xlExternalLinkPath/xlStartup" Target="960014/VSDCALC.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erver1\company\Documents%20and%20Settings\All%20Users\Documents\PowerSmiths\TRANE\Charlotte-Mecklenburg\CMS-TRANE%20-%20ESP+COSTS%20all%20-%20rev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Nu.Com\Data\Users\ctavarl\Desktop\PROJECTS\Allentown%20SD\Calcs\Calcs%20Rev1\Harison-Morton%20MS%20Calc%20Rev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ric\d\Strategic\Energy%20Services\Jobs\Jobs%202000\Blue%20Hill%20Cogeneration\GeneratorCost$Diese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Groups\Performance\_Projdev\FINANCE\New%20for%202000\Costsave.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M:\Documents%20and%20Settings\JMoore\Local%20Settings\Temporary%20Internet%20Files\OLK12\Fixture%20Count.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ILES\JOBS95\950081\DTAILLTG\SHS\OPTION1\SHSCOST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teve1\C\FILES\JOBS\953024\MECHANIC\CONTRO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teve1\C\jci\Lackawanna\Mckinley\Mckinley_Calcs_Rev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Nu.Com\Data\Proj_in\25\290006\FIM%20Calcs\Sheridan%20Park%202\vfd2.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Nu.Com\Data\TEMP\7zOBE.tmp\Cold%20Spring%20Harbor%20Utility%20Analysis.xlsm"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Nu.Com\Data\JCI\JCI_Projects\7.%20Sachem%20School%20Dt\Sachem%20PC\Financial%20Calc%20and%20Analysis\Calcs\Calcs%20by%20FIM\Wind%20Project%20Qualifier%20Sachem.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LANSING"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Optimized\Jobs\Optimized\Jobs\Johnson%20Controls%20Work\GSA\Calcs\Calcs%20Original\Water\Syracuse%20Wate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u.Com\Data\Proj_in\30\331305\08.%20Reports;%20Notes;%20Calcs;%20Sketches\CEA-Phase2\1\MOTOR-PS1.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ECM-CALC.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ptimizedene-pc\public\Documents%20and%20Settings\cmathep\My%20Documents\Swimming%20pool%20-%20Indo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S EST"/>
      <sheetName val="Electric Sample"/>
      <sheetName val="Natural Gas Sample"/>
      <sheetName val="Atten"/>
      <sheetName val="Bar Prep"/>
      <sheetName val="Piv Prep"/>
      <sheetName val="P 08-09"/>
      <sheetName val="P 07-08"/>
      <sheetName val=" Bar Compar"/>
      <sheetName val="Weekly 7-8"/>
      <sheetName val="Weekly 8-9"/>
      <sheetName val="Total kw Saved"/>
    </sheetNames>
    <sheetDataSet>
      <sheetData sheetId="0" refreshError="1"/>
      <sheetData sheetId="1" refreshError="1"/>
      <sheetData sheetId="2"/>
      <sheetData sheetId="3"/>
      <sheetData sheetId="4"/>
      <sheetData sheetId="5" refreshError="1"/>
      <sheetData sheetId="6"/>
      <sheetData sheetId="7"/>
      <sheetData sheetId="8"/>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
      <sheetName val="Start"/>
      <sheetName val="Load &amp; Network"/>
      <sheetName val="Energy Model "/>
      <sheetName val="Energy Model"/>
      <sheetName val="Cost Analysis"/>
      <sheetName val="Emission Analysis"/>
      <sheetName val="Financial Analysis"/>
      <sheetName val="Risk analysis"/>
      <sheetName val="Tools"/>
      <sheetName val="Window"/>
      <sheetName val="EET2"/>
      <sheetName val="EET"/>
      <sheetName val="Charts"/>
      <sheetName val="Langu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Bldgs &amp; Rates"/>
      <sheetName val="Total Kw Saved"/>
      <sheetName val="Estimated $ Saved"/>
      <sheetName val="Kw Savings Chart"/>
      <sheetName val="Sanit Maint Bldg"/>
      <sheetName val="Ice Arena"/>
      <sheetName val="Fire Admin Bldg"/>
      <sheetName val="City Hall"/>
      <sheetName val="Grimes Gym"/>
      <sheetName val="Princess Ctr"/>
      <sheetName val="Vending Machines"/>
    </sheet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 Lot"/>
      <sheetName val="Weather Data_old"/>
      <sheetName val="Instructions -Updates"/>
      <sheetName val="TOC"/>
      <sheetName val="General Info and Utility Data"/>
      <sheetName val="Weather Data"/>
      <sheetName val="Building Summary"/>
      <sheetName val="Lighting"/>
      <sheetName val="Weatherization"/>
      <sheetName val="WindowFilm"/>
      <sheetName val="Attic Insulation"/>
      <sheetName val="NewWindow"/>
      <sheetName val="TempSetback"/>
      <sheetName val="AHUList"/>
      <sheetName val="Full FMS"/>
      <sheetName val="DCV"/>
      <sheetName val="Optimal Start"/>
      <sheetName val="AHU Replacement"/>
      <sheetName val="CAV to VAV"/>
      <sheetName val="VFD on Fans"/>
      <sheetName val="Boiler Replacement"/>
      <sheetName val="Burner Replacement"/>
      <sheetName val="Burner Control"/>
      <sheetName val="Steam Traps"/>
      <sheetName val="Pipe_Valve Insulation"/>
      <sheetName val="Kit"/>
      <sheetName val="Heat Pumps"/>
      <sheetName val="Chiller Replacement"/>
      <sheetName val="Chiller Optimization"/>
      <sheetName val="Cooling Tower Repl"/>
      <sheetName val="VFDHWPump"/>
      <sheetName val="VFDCHWPump"/>
      <sheetName val="PV"/>
      <sheetName val="Solar Thermal"/>
      <sheetName val="EEMotor"/>
      <sheetName val="Kitchen-Hood"/>
      <sheetName val="CompMgmt"/>
      <sheetName val="Water Conservation"/>
      <sheetName val="Vending Misers"/>
      <sheetName val="Walk-in Cooler"/>
      <sheetName val="Cogeneration"/>
      <sheetName val="EE Transformer"/>
      <sheetName val="Wireless Clocks"/>
      <sheetName val="Block Heater"/>
      <sheetName val="Waste Oil Heater"/>
      <sheetName val="Air Compressor"/>
      <sheetName val="Pool Covers"/>
      <sheetName val="FanCurve"/>
      <sheetName val="ECM 39"/>
      <sheetName val="ECM 4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S-MS Summary"/>
      <sheetName val="New Gym Setback"/>
      <sheetName val="Orig. Gym Setback"/>
      <sheetName val="Cafeteria Setback"/>
      <sheetName val="Auditorium Setback"/>
      <sheetName val="Natatorium Setback"/>
      <sheetName val="Lockers Setback"/>
      <sheetName val="Acad Cool Setback"/>
      <sheetName val="Guidance Setback"/>
      <sheetName val="Admin,Teacher,Kitch Setback"/>
      <sheetName val="Acad Non-Cool Setback"/>
      <sheetName val="New HW Boilers"/>
      <sheetName val="HW Reset"/>
      <sheetName val="New RTU's"/>
      <sheetName val="Auditorium Unit"/>
      <sheetName val="High Eff. Motors"/>
      <sheetName val="Infiltration CFM"/>
      <sheetName val="Shut Down HW Pump"/>
      <sheetName val="Vending Miser"/>
      <sheetName val="New Gym U-Value"/>
      <sheetName val="Orig. Gym U-Value"/>
      <sheetName val="Cafe. U-Value"/>
      <sheetName val="Aud. U-Value"/>
      <sheetName val="Natat. U-Value"/>
      <sheetName val="Locker U-Value"/>
      <sheetName val="Acad. Cool U-Value"/>
      <sheetName val="Guidance U-Value"/>
      <sheetName val="Admin,Teacher,Kitch U-Value"/>
      <sheetName val="Non-Cool Acad U-Value"/>
      <sheetName val="Air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_PC.XLM"/>
      <sheetName val="JC_CALC.XLS"/>
      <sheetName val="U_VALUE.XLS"/>
    </sheetNames>
    <sheetDataSet>
      <sheetData sheetId="0" refreshError="1"/>
      <sheetData sheetId="1" refreshError="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Lights"/>
      <sheetName val="Motors"/>
      <sheetName val="RTU_Split"/>
      <sheetName val="W to air HP"/>
      <sheetName val="VFDs"/>
      <sheetName val="transformers"/>
      <sheetName val="Ch,Refr,Acomp"/>
      <sheetName val="Other"/>
      <sheetName val="lists"/>
      <sheetName val="Info"/>
      <sheetName val="Export"/>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stconcats"/>
      <sheetName val="BOM"/>
      <sheetName val="SUBMITALS"/>
      <sheetName val="Sheet1"/>
      <sheetName val="Sage 1"/>
      <sheetName val="Sage 2"/>
      <sheetName val="Sage 3"/>
      <sheetName val="Sage 4"/>
      <sheetName val="Sage 5"/>
      <sheetName val="Tristar"/>
      <sheetName val="ATEK EXIT"/>
      <sheetName val="EPA"/>
      <sheetName val="RUUD"/>
      <sheetName val="4N"/>
      <sheetName val="3N"/>
      <sheetName val="2N"/>
      <sheetName val="1N"/>
      <sheetName val="4L"/>
      <sheetName val="3L"/>
      <sheetName val="2L"/>
      <sheetName val="1L"/>
      <sheetName val="3H"/>
      <sheetName val="2H"/>
      <sheetName val="1N_8Ft"/>
      <sheetName val="2N_8Ft"/>
      <sheetName val="4H"/>
      <sheetName val="TCP FIXTURES"/>
      <sheetName val="TCP Lam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2"/>
      <sheetName val="Sheet1"/>
      <sheetName val="Option 1"/>
      <sheetName val="Linked Pricing Sheet"/>
      <sheetName val="SUM-COST"/>
      <sheetName val="ECM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 Sheet"/>
      <sheetName val="Utility Summary"/>
      <sheetName val="Silaswood (E)"/>
      <sheetName val="Silaswood (G)"/>
      <sheetName val="Silaswood (O)"/>
      <sheetName val="Library (E)"/>
      <sheetName val="Library (G)"/>
      <sheetName val="Sheet7"/>
      <sheetName val="Maplewood (E)"/>
      <sheetName val="Maplewood (G)"/>
      <sheetName val="Maplewood (O)"/>
      <sheetName val="Stimson (E)"/>
      <sheetName val="Stimson (G)"/>
      <sheetName val="Stimson (O)"/>
      <sheetName val="Oakwood (E)"/>
      <sheetName val="Oakwood (G)"/>
      <sheetName val="Sheet16"/>
      <sheetName val="Walt Whitman  (E)"/>
      <sheetName val="Walt Whitman  (G)"/>
      <sheetName val="Walt Whitman  (O)"/>
      <sheetName val="Country wood (E)"/>
      <sheetName val="Country wood (G)"/>
      <sheetName val="Country wood (O)"/>
      <sheetName val="Teen Center (E)"/>
      <sheetName val="Teen Center (G)"/>
      <sheetName val="Sheet25"/>
      <sheetName val="District Office (E)"/>
      <sheetName val="District Office (G)"/>
      <sheetName val="District Office (O)"/>
      <sheetName val="Memorial (E)"/>
      <sheetName val="Sheet30"/>
      <sheetName val="Memorial (O)"/>
      <sheetName val="Birchwood (E)"/>
      <sheetName val="Birchwood (G)"/>
      <sheetName val="Birchwood (O)"/>
      <sheetName val="Bus Garage (E)"/>
      <sheetName val="Bus Garage (G)"/>
      <sheetName val="Sheet37"/>
      <sheetName val="Trans Building (E)"/>
      <sheetName val="Sheet39"/>
      <sheetName val="Trans Building (O)"/>
      <sheetName val="Sheet41"/>
      <sheetName val="Sheet42"/>
      <sheetName val="Sheet43"/>
      <sheetName val="Sheet44"/>
      <sheetName val="Sheet45"/>
      <sheetName val="Sheet46"/>
      <sheetName val="Sheet64"/>
      <sheetName val="Sheet65"/>
      <sheetName val="Sheet66"/>
      <sheetName val="Sheet67"/>
      <sheetName val="Sheet68"/>
      <sheetName val="Sheet69"/>
      <sheetName val="Sheet70"/>
      <sheetName val="Sheet71"/>
      <sheetName val="Sheet72"/>
      <sheetName val="Sheet73"/>
      <sheetName val="Sheet74"/>
      <sheetName val="Sheet75"/>
      <sheetName val="Sheet76"/>
      <sheetName val="Sheet77"/>
      <sheetName val="Sheet78"/>
      <sheetName val="Sheet79"/>
      <sheetName val="Sheet80"/>
      <sheetName val="Sheet81"/>
      <sheetName val="Sheet82"/>
      <sheetName val="Sheet83"/>
      <sheetName val="Sheet84"/>
      <sheetName val="Sheet85"/>
      <sheetName val="Sheet86"/>
      <sheetName val="Sheet87"/>
      <sheetName val="Sheet88"/>
      <sheetName val="Sheet89"/>
      <sheetName val="Sheet90"/>
      <sheetName val="Sheet91"/>
      <sheetName val="Sheet92"/>
      <sheetName val="Sheet9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CONTROLS###"/>
      <sheetName val="Setback AHU"/>
      <sheetName val="Setback Heat Pump"/>
      <sheetName val="Air-Side Economizer"/>
      <sheetName val="HW Reset"/>
      <sheetName val="Opt Start-Stop"/>
      <sheetName val="CO2 Vent Control"/>
      <sheetName val="Exh Fan Control"/>
      <sheetName val="Shut Down Pump"/>
      <sheetName val="Radiator Valves"/>
      <sheetName val="INCOMM Inputs"/>
      <sheetName val="INNCOM Summary"/>
      <sheetName val="INNCOM BASE"/>
      <sheetName val="INNCOM Retro"/>
      <sheetName val="Weather Data"/>
      <sheetName val="U-Value"/>
      <sheetName val="###LIGHTING###"/>
      <sheetName val="Lighting Retrofit"/>
      <sheetName val="Light Look-Up"/>
      <sheetName val="Light Interaction"/>
      <sheetName val="Light Maintenance"/>
      <sheetName val="Lighting Time Clock"/>
      <sheetName val="Purchase Street Lights"/>
      <sheetName val="Occ Sensor1"/>
      <sheetName val="Occ Sensor2"/>
      <sheetName val="Occ Sensor3"/>
      <sheetName val="###VAV-VFD-MOTORS###"/>
      <sheetName val="AHU VFD"/>
      <sheetName val="Pump VFD"/>
      <sheetName val="VAV Conversion"/>
      <sheetName val="High Eff. Motors"/>
      <sheetName val="###BOILERS###"/>
      <sheetName val="Boilers&amp;Burners"/>
      <sheetName val="Boiler Staging"/>
      <sheetName val="Stack Economizers"/>
      <sheetName val="Boiler Comb Fan VFD"/>
      <sheetName val="###STEAM&amp;HW###"/>
      <sheetName val="Pipe Insulation1"/>
      <sheetName val="Pipe Insulation2"/>
      <sheetName val="Steam Traps1"/>
      <sheetName val="Steam Traps2"/>
      <sheetName val="Valve Leak"/>
      <sheetName val="###CHILLERS###"/>
      <sheetName val="Chiller Plant"/>
      <sheetName val="New Cooling Equip"/>
      <sheetName val="###ENVELOPE###"/>
      <sheetName val="Envelope Leakage"/>
      <sheetName val="Open Windows"/>
      <sheetName val="Window CFM"/>
      <sheetName val="Open Doors"/>
      <sheetName val="###DHW###"/>
      <sheetName val="DHW Fuel Conv"/>
      <sheetName val="DHW Pump Sched"/>
      <sheetName val="###PLUG LOADS###"/>
      <sheetName val="Vending Miser"/>
      <sheetName val="Monitor Miser"/>
      <sheetName val="###GENERATION###"/>
      <sheetName val="Microturbine"/>
      <sheetName val="Photovoltaic"/>
      <sheetName val="Fuel Cell"/>
      <sheetName val="Steam Turbine"/>
      <sheetName val="###H2O###"/>
      <sheetName val="Water Treatment Boilers"/>
      <sheetName val="Water Treatment Towers"/>
      <sheetName val="Toilets and Urinals"/>
      <sheetName val="Sewer Abatement"/>
      <sheetName val="###MISC###"/>
      <sheetName val="Transformers"/>
      <sheetName val="Replace RTU or AHU"/>
      <sheetName val="Ceiling Fan"/>
      <sheetName val=" Pool Cover"/>
      <sheetName val="Heat Pipes"/>
      <sheetName val="Dish Booster Heater"/>
      <sheetName val="Heat Recovery"/>
      <sheetName val="HR Info"/>
      <sheetName val="HR Air Data"/>
      <sheetName val="Cost per OA CFM"/>
      <sheetName val="High Eff Filters"/>
      <sheetName val="Clean Coils"/>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HU-1"/>
      <sheetName val="AHU-4"/>
      <sheetName val="Load Chart"/>
      <sheetName val="Sheet3"/>
    </sheetNames>
    <sheetDataSet>
      <sheetData sheetId="0"/>
      <sheetData sheetId="1"/>
      <sheetData sheetId="2" refreshError="1"/>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C_CALC.XLS"/>
      <sheetName val="MACRO_PC.XLM"/>
      <sheetName val="tower"/>
      <sheetName val="CHW Pump"/>
      <sheetName val="410"/>
      <sheetName val="HT PUMP"/>
      <sheetName val="VFD on Cond. pmp"/>
      <sheetName val="roof"/>
      <sheetName val="WINDOWS"/>
      <sheetName val="U_VALUE.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C_CALC.XLS"/>
      <sheetName val="MACRO_PC.XLM"/>
      <sheetName val="tower"/>
      <sheetName val="CHW Pump"/>
      <sheetName val="410"/>
      <sheetName val="HT PUMP"/>
      <sheetName val="VFD on Cond. pmp"/>
      <sheetName val="roof"/>
      <sheetName val="Sheet1"/>
      <sheetName val="WINDOWS"/>
      <sheetName val="U_VALUE.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M 12"/>
      <sheetName val="Insulate Pipes"/>
      <sheetName val="Utility Summary"/>
    </sheetNames>
    <sheetDataSet>
      <sheetData sheetId="0"/>
      <sheetData sheetId="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Energy Model"/>
      <sheetName val="Solar Resource &amp; Heating Load"/>
      <sheetName val="Cost Analysis"/>
      <sheetName val="Cost Range"/>
      <sheetName val="Currency"/>
      <sheetName val="GHG Analysis"/>
      <sheetName val="Financial Summary"/>
      <sheetName val="Sensitivity"/>
      <sheetName val="Sheet1"/>
      <sheetName val="Sheet2"/>
      <sheetName val="Sheet3"/>
      <sheetName val="Solar"/>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Name val="Sheet1 (3)"/>
    </sheetNames>
    <sheetDataSet>
      <sheetData sheetId="0"/>
      <sheetData sheetId="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CONTROLS###"/>
      <sheetName val="Setback AHU"/>
      <sheetName val="Setback Heat Pump"/>
      <sheetName val="Air-Side Economizer"/>
      <sheetName val="HW Reset"/>
      <sheetName val="Opt Start-Stop"/>
      <sheetName val="CO2 Vent Control"/>
      <sheetName val="Exh Fan Control"/>
      <sheetName val="Shut Down Pump"/>
      <sheetName val="Radiator Valves"/>
      <sheetName val="INCOMM Inputs"/>
      <sheetName val="INNCOM Summary"/>
      <sheetName val="INNCOM BASE"/>
      <sheetName val="INNCOM Retro"/>
      <sheetName val="Weather Data"/>
      <sheetName val="U-Value"/>
      <sheetName val="###LIGHTING###"/>
      <sheetName val="Lighting Retrofit"/>
      <sheetName val="Light Look-Up"/>
      <sheetName val="Light Interaction"/>
      <sheetName val="Light Maintenance"/>
      <sheetName val="Lighting Time Clock"/>
      <sheetName val="Purchase Street Lights"/>
      <sheetName val="Occ Sensor1"/>
      <sheetName val="Occ Sensor2"/>
      <sheetName val="Occ Sensor3"/>
      <sheetName val="###VAV-VFD-MOTORS###"/>
      <sheetName val="AHU VFD"/>
      <sheetName val="Pump VFD"/>
      <sheetName val="VAV Conversion"/>
      <sheetName val="High Eff. Motors"/>
      <sheetName val="###BOILERS###"/>
      <sheetName val="Boilers&amp;Burners"/>
      <sheetName val="Boiler Staging"/>
      <sheetName val="Stack Economizers"/>
      <sheetName val="Boiler Comb Fan VFD"/>
      <sheetName val="###STEAM&amp;HW###"/>
      <sheetName val="Pipe Insulation1"/>
      <sheetName val="Pipe Insulation2"/>
      <sheetName val="Steam Traps1"/>
      <sheetName val="Steam Traps2"/>
      <sheetName val="Valve Leak"/>
      <sheetName val="###CHILLERS###"/>
      <sheetName val="Chiller Plant"/>
      <sheetName val="New Cooling Equip"/>
      <sheetName val="###ENVELOPE###"/>
      <sheetName val="Envelope Leakage"/>
      <sheetName val="Open Windows"/>
      <sheetName val="Window CFM"/>
      <sheetName val="Open Doors"/>
      <sheetName val="###DHW###"/>
      <sheetName val="DHW Fuel Conv"/>
      <sheetName val="DHW Pump Sched"/>
      <sheetName val="###PLUG LOADS###"/>
      <sheetName val="Vending Miser"/>
      <sheetName val="Monitor Miser"/>
      <sheetName val="###GENERATION###"/>
      <sheetName val="Microturbine"/>
      <sheetName val="Photovoltaic"/>
      <sheetName val="Fuel Cell"/>
      <sheetName val="Steam Turbine"/>
      <sheetName val="###H2O###"/>
      <sheetName val="Water Treatment Boilers"/>
      <sheetName val="Water Treatment Towers"/>
      <sheetName val="Toilets and Urinals"/>
      <sheetName val="Sewer Abatement"/>
      <sheetName val="###MISC###"/>
      <sheetName val="Transformers"/>
      <sheetName val="Replace RTU or AHU"/>
      <sheetName val="Ceiling Fan"/>
      <sheetName val=" Pool Cover"/>
      <sheetName val="Heat Pipes"/>
      <sheetName val="Dish Booster Heater"/>
      <sheetName val="Heat Recovery"/>
      <sheetName val="HR Info"/>
      <sheetName val="HR Air Data"/>
      <sheetName val="Cost per OA CFM"/>
      <sheetName val="High Eff Filters"/>
      <sheetName val="Clean Coils"/>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BASE.XLS"/>
      <sheetName val="Sanity Check"/>
      <sheetName val="Summary All FIMs"/>
      <sheetName val="Summary FIM Categories"/>
      <sheetName val="Controls Summary"/>
      <sheetName val="Light Material"/>
      <sheetName val="Chiller Savings"/>
      <sheetName val="VSD tower fans - electric chil"/>
      <sheetName val="VSD Pumping"/>
      <sheetName val="Burner Controls"/>
      <sheetName val="Stack Economizers"/>
      <sheetName val="AHU-2 Setback"/>
      <sheetName val="AC-1 (Central) Setback"/>
      <sheetName val="AC-1 (D-Bldg) Setback"/>
      <sheetName val="AC-2 (Central) Setback"/>
      <sheetName val="AC-2 (AMB) Setback"/>
      <sheetName val="AC-3 (AMB) Setback"/>
      <sheetName val="AC-4 (AMB) Setback"/>
      <sheetName val="AC-5 (AMB) Setback"/>
      <sheetName val="AC-6 (AMB) Setback"/>
      <sheetName val="AC-6 (North) Setback"/>
      <sheetName val="AC-11 (Central) Setback"/>
      <sheetName val="AC-19 (E. Pavilion) Setback"/>
      <sheetName val="AC-20 (E. Pavilion) Setback"/>
      <sheetName val="AC-22 (Central) Setback"/>
      <sheetName val="AC-24 (Central) Setback"/>
      <sheetName val="AC-26 (D-Bldg) Setback"/>
      <sheetName val="AC-27 (Nurse Res) Setback"/>
      <sheetName val="AC-29 (North) Setback"/>
      <sheetName val="Modular RTU Setback"/>
      <sheetName val="HV-4 (D Bldg) Setback"/>
      <sheetName val="HV-5 (D Bldg) Setback"/>
      <sheetName val="HV-6 (D Bldg) Setback"/>
      <sheetName val="AS-1 (D Bldg) Setback"/>
      <sheetName val="Common U-Value"/>
      <sheetName val="Tomasso U-Value"/>
      <sheetName val="Economizer"/>
      <sheetName val="AHU-6 SP Sensor"/>
      <sheetName val="AC-1 (CENTRAL) VFDS"/>
      <sheetName val="Steam Traps"/>
      <sheetName val="Water Treatment Boilers"/>
      <sheetName val="Water Treatment N2 Tower"/>
      <sheetName val="Water Treatment N6 Tower"/>
      <sheetName val="Water stats"/>
      <sheetName val="Toilet and Urinal Use"/>
      <sheetName val="Faucet Use"/>
      <sheetName val="Shower Use"/>
      <sheetName val="Water Related Energy Savings"/>
      <sheetName val="Water Summary Page"/>
      <sheetName val="Sewer Abatement"/>
      <sheetName val="Leaks &amp; Receivers"/>
      <sheetName val="Pipe Insul 100"/>
      <sheetName val="Pipe Insul 40"/>
      <sheetName val="Pipe Insul 6"/>
      <sheetName val="Unit Heaters"/>
      <sheetName val="Radiator Valves"/>
      <sheetName val="Vending Miser"/>
      <sheetName val="Monitor Miser"/>
      <sheetName val="Light Interaction"/>
      <sheetName val="Bin Data - Heat"/>
      <sheetName val="Bin Data - Cool"/>
      <sheetName val="Sheet15"/>
      <sheetName val="Sheet16"/>
      <sheetName val="Sheet17"/>
      <sheetName val="Sheet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sheetData sheetId="59"/>
      <sheetData sheetId="60"/>
      <sheetData sheetId="61"/>
      <sheetData sheetId="62"/>
      <sheetData sheetId="63"/>
      <sheetData sheetId="6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TSUM"/>
      <sheetName val="ECM Summary"/>
      <sheetName val="Cent. Htg."/>
      <sheetName val="MOTORECM"/>
      <sheetName val="Var. Vol. Fan"/>
      <sheetName val="Hot Water"/>
      <sheetName val="Bus Windows"/>
      <sheetName val="Bus Office"/>
      <sheetName val="Bus Gar. HVAC"/>
      <sheetName val="Maint. Off. HVAC"/>
      <sheetName val="Chiller ECM"/>
      <sheetName val="Pool"/>
      <sheetName val="EFLHSYR"/>
      <sheetName val="DEHUMKW"/>
      <sheetName val="ENGWKSH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MSCOST3"/>
    </sheetNames>
    <sheetDataSet>
      <sheetData sheetId="0"/>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mp, Ballast, and New Fixtures"/>
      <sheetName val="Lamp and Ballast Cost Table"/>
      <sheetName val="Fixture Code Table"/>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Total Savings"/>
      <sheetName val="Op. Savings"/>
      <sheetName val="Project Summary"/>
      <sheetName val="Environmental Reductions"/>
      <sheetName val="Capital Summary"/>
      <sheetName val="NY SED Codes"/>
      <sheetName val="MASSAPEQUA HS"/>
      <sheetName val="MHS-AMES CAMPUS"/>
      <sheetName val="BERNER MS"/>
      <sheetName val="BIRCH LANE ES"/>
      <sheetName val="CARMAN ROAD"/>
      <sheetName val="EAST LAKE ES"/>
      <sheetName val="FAIRFIELD ES"/>
      <sheetName val="LOCKHART ES"/>
      <sheetName val="MCKENNA ES"/>
      <sheetName val="UNQUA ES"/>
      <sheetName val="BUS GARAGE"/>
      <sheetName val="Lighting Summary"/>
      <sheetName val="Administration"/>
      <sheetName val="Oneida Castle"/>
      <sheetName val="Durhamville Elem School"/>
      <sheetName val="High School"/>
      <sheetName val="Maintenance BLDG"/>
      <sheetName val="North Broad Elem School"/>
      <sheetName val="Otto Shortell Middle School"/>
      <sheetName val="Seneca Street E School"/>
      <sheetName val="Sylvan Beach E School"/>
      <sheetName val="Warehouse"/>
      <sheetName val="Willard Prior E School"/>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Bldgs &amp; Rates"/>
      <sheetName val="Total Kw Saved"/>
      <sheetName val="Estimated $ Saved"/>
      <sheetName val="Bldg 1"/>
      <sheetName val="Bldg 2"/>
      <sheetName val="Bldg 3"/>
      <sheetName val="Bldg 4"/>
      <sheetName val="Bldg 5"/>
      <sheetName val="Bldg 6"/>
      <sheetName val="Bldg 7"/>
      <sheetName val="Bldg 8"/>
      <sheetName val="Bldg 9"/>
      <sheetName val="Bldg 10"/>
      <sheetName val="Vending Machines"/>
      <sheetName val="Fixture Schedule"/>
      <sheetName val="Aid vs No Aid"/>
      <sheetName val="Light_Table"/>
      <sheetName val="codes"/>
      <sheetName val="Controls"/>
      <sheetName val="parameters"/>
      <sheetName val="postconcats"/>
      <sheetName val="BOM"/>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te Data"/>
      <sheetName val="Hours of Operation"/>
      <sheetName val="Lighting Inventory"/>
      <sheetName val="Comments"/>
      <sheetName val="Fixture Type Table"/>
      <sheetName val="Sheet2"/>
      <sheetName val="Sheet3"/>
      <sheetName val="Sheet4"/>
      <sheetName val="Sheet5"/>
      <sheetName val="Sheet1"/>
    </sheetNames>
    <sheetDataSet>
      <sheetData sheetId="0"/>
      <sheetData sheetId="1"/>
      <sheetData sheetId="2"/>
      <sheetData sheetId="3"/>
      <sheetData sheetId="4" refreshError="1"/>
      <sheetData sheetId="5"/>
      <sheetData sheetId="6"/>
      <sheetData sheetId="7"/>
      <sheetData sheetId="8"/>
      <sheetData sheetId="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gh School"/>
      <sheetName val="FIM 9"/>
      <sheetName val="Electric"/>
      <sheetName val="Fossil"/>
      <sheetName val="FIM 1"/>
      <sheetName val="FIM 1 Audit"/>
      <sheetName val="FIM 3"/>
      <sheetName val="FIM 4"/>
      <sheetName val="FIM 6"/>
      <sheetName val="FIM 7"/>
      <sheetName val="FIM 8"/>
      <sheetName val="FIM 8a"/>
      <sheetName val="FIM 8b"/>
      <sheetName val="FIM 11"/>
      <sheetName val="FIM 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S-MS Summary"/>
      <sheetName val=" Pool Cover"/>
      <sheetName val="Lighting Retrofit"/>
      <sheetName val="New Gym Setback"/>
      <sheetName val="Orig. Gym Setback"/>
      <sheetName val="Cafeteria Setback"/>
      <sheetName val="Auditorium Setback"/>
      <sheetName val="Natatorium Setback"/>
      <sheetName val="Lockers Setback"/>
      <sheetName val="Acad Cool Setback"/>
      <sheetName val="Guidance Setback"/>
      <sheetName val="Admin,Teacher,Kitch Setback"/>
      <sheetName val="Acad Non-Cool Setback"/>
      <sheetName val="New HW Boilers"/>
      <sheetName val="HW Reset"/>
      <sheetName val="New RTU's"/>
      <sheetName val="Auditorium Unit"/>
      <sheetName val="Infiltration CFM"/>
      <sheetName val="High Eff. Motors"/>
      <sheetName val="Vending Miser"/>
      <sheetName val="Dish Booster Heater"/>
      <sheetName val="Microturbine"/>
      <sheetName val="Microturbine Eff."/>
      <sheetName val="New Gym U-Value"/>
      <sheetName val="Orig. Gym U-Value"/>
      <sheetName val="Cafe. U-Value"/>
      <sheetName val="Aud. U-Value"/>
      <sheetName val="Natat. U-Value"/>
      <sheetName val="Locker U-Value"/>
      <sheetName val="Acad. Cool U-Value"/>
      <sheetName val="Guidance U-Value"/>
      <sheetName val="Admin,Teacher,Kitch U-Value"/>
      <sheetName val="Non-Cool Acad U-Value"/>
      <sheetName val="Air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 Vol. Pump"/>
      <sheetName val="ElecRates(Phased)"/>
      <sheetName val="High Eff. Motors"/>
    </sheetNames>
    <sheetDataSet>
      <sheetData sheetId="0"/>
      <sheetData sheetId="1" refreshError="1"/>
      <sheetData sheetId="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BOM&amp;Pricing&amp;Summary"/>
      <sheetName val="Install Quote (EST)"/>
      <sheetName val="Efficiency Reference"/>
      <sheetName val="ESP (1)"/>
      <sheetName val="ESP (2)"/>
      <sheetName val="ESP (3)"/>
      <sheetName val="ESP (4)"/>
      <sheetName val="ESP (5)"/>
      <sheetName val="ESP (6)"/>
      <sheetName val="ESP (7)"/>
      <sheetName val="ESP (8)"/>
      <sheetName val="ESP (9)"/>
      <sheetName val="ESP (10)"/>
      <sheetName val="ESP (11)"/>
      <sheetName val="ESP (12)"/>
      <sheetName val="ESP (13)"/>
      <sheetName val="Sheet1 (3)"/>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Utilities"/>
      <sheetName val="General Info and Utility Data"/>
      <sheetName val="Weather Data"/>
      <sheetName val="Guaranteed Summary"/>
      <sheetName val="Building Summary"/>
      <sheetName val="CSM Input"/>
      <sheetName val="% Reduction Per FIM "/>
      <sheetName val="Lighting"/>
      <sheetName val="Weatherization"/>
      <sheetName val="TempSetback"/>
      <sheetName val="Optimal Start"/>
      <sheetName val="Dampers"/>
      <sheetName val="Exhaust Fans"/>
      <sheetName val="Demand Control Ventilation"/>
      <sheetName val="VFD on Fans"/>
      <sheetName val="Traps"/>
      <sheetName val="Valve Insulation"/>
      <sheetName val="New Boiler or Burner"/>
      <sheetName val="Boiler Controller"/>
      <sheetName val="DHW Controller"/>
      <sheetName val="Furnace Controller"/>
      <sheetName val="DHW Heater"/>
      <sheetName val="Solar Thermal"/>
      <sheetName val="NewWindow"/>
      <sheetName val="WindowFilm"/>
      <sheetName val="Exisiting Solar Heat Gain"/>
      <sheetName val="Proposed Solar Heat Gain"/>
      <sheetName val="Insulation"/>
      <sheetName val="Roof"/>
      <sheetName val="VFDHWPump"/>
      <sheetName val="VFDCHWPump"/>
      <sheetName val="EEMotor"/>
      <sheetName val="Kitchen Hood VFD"/>
      <sheetName val="CompMgmt"/>
      <sheetName val="WaterConservation"/>
      <sheetName val="Vending"/>
      <sheetName val="PV"/>
      <sheetName val="Pool Covers"/>
      <sheetName val="Pool Dehumd"/>
      <sheetName val="Chiller Replacement"/>
      <sheetName val="Window AC Units"/>
      <sheetName val="Cogeneration"/>
      <sheetName val="Wind"/>
      <sheetName val="New Clocks"/>
      <sheetName val="Fuel Catalyzer"/>
      <sheetName val="Heat Reclaiming"/>
      <sheetName val="Energy Bank"/>
      <sheetName val="Univent Upgrade"/>
      <sheetName val="AC Compressor Controllers"/>
      <sheetName val="RTU Replacement"/>
      <sheetName val="Transformers"/>
      <sheetName val="Efficiency Reference"/>
      <sheetName val="Refrig. Compressor Controllers"/>
      <sheetName val="Destrat F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5-year Lease"/>
      <sheetName val="Project Report"/>
      <sheetName val="SUM-COST"/>
      <sheetName val="ECM #1"/>
      <sheetName val="ECM #2"/>
      <sheetName val="ECM #3"/>
      <sheetName val="ECM #4"/>
      <sheetName val="ECM #5"/>
      <sheetName val="Module1"/>
      <sheetName val="SUM_COST"/>
      <sheetName val="Contents"/>
      <sheetName val="Var. Vol. Pump"/>
      <sheetName val="Oil Hea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_Index"/>
      <sheetName val="Energy"/>
      <sheetName val="Savings"/>
      <sheetName val="O&amp;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ALL"/>
      <sheetName val="Cost"/>
      <sheetName val="Costing"/>
      <sheetName val="Cost Data"/>
      <sheetName val="Washington"/>
      <sheetName val="Sheet2"/>
      <sheetName val="Sheet3"/>
      <sheetName val="SUM-COST"/>
      <sheetName val="Cont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refreshError="1"/>
      <sheetData sheetId="4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ro Summary"/>
      <sheetName val="Summary"/>
      <sheetName val="FIXTURES"/>
      <sheetName val="State House Annex"/>
      <sheetName val="Londergan"/>
      <sheetName val="Johnson"/>
      <sheetName val="Spaulding"/>
      <sheetName val="DoJ"/>
      <sheetName val="State Lib"/>
      <sheetName val="Storrs St"/>
      <sheetName val="Old Labor Bldg"/>
      <sheetName val="Rec &amp; Archives"/>
      <sheetName val="Monadnock"/>
      <sheetName val="Water Use &amp; Savings"/>
      <sheetName val="Energy"/>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SCOST"/>
      <sheetName val="Washington"/>
      <sheetName val="Sheet2"/>
      <sheetName val="Sheet3"/>
      <sheetName val="FIXTURES"/>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RVY "/>
      <sheetName val="Var. Vol. Pump"/>
    </sheetNames>
    <sheetDataSet>
      <sheetData sheetId="0"/>
      <sheetData sheetId="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kinley Summary"/>
      <sheetName val="Lighting Retrofit"/>
      <sheetName val="Original Setback"/>
      <sheetName val="Addition Setback"/>
      <sheetName val="Mckinley Open Windows"/>
      <sheetName val="New Steam Boiler"/>
      <sheetName val="Cond Receiver Tank"/>
      <sheetName val="Steam Traps"/>
      <sheetName val="Pipe Insulation"/>
      <sheetName val="Vending Miser"/>
      <sheetName val="Infiltration CFM"/>
      <sheetName val="Original U-Value"/>
      <sheetName val="Addition U-Value"/>
      <sheetName val="Window CFM"/>
      <sheetName val="Air Data"/>
      <sheetName val="Window Lookup"/>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sheetName val="Bin"/>
      <sheetName val="LOOKUP"/>
      <sheetName val="ac2 &amp;ac5"/>
      <sheetName val="ac3"/>
      <sheetName val="Summary"/>
      <sheetName val="NYPASummary"/>
      <sheetName val="nyserdaSUM"/>
    </sheetNames>
    <sheetDataSet>
      <sheetData sheetId="0"/>
      <sheetData sheetId="1"/>
      <sheetData sheetId="2"/>
      <sheetData sheetId="3"/>
      <sheetData sheetId="4"/>
      <sheetData sheetId="5"/>
      <sheetData sheetId="6"/>
      <sheetData sheetId="7"/>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 Sheet"/>
      <sheetName val="Utility Summary"/>
      <sheetName val="High School (E)"/>
      <sheetName val="High School (G)"/>
      <sheetName val="High School (O)"/>
      <sheetName val="Goose Hill (E)"/>
      <sheetName val="Goose Hill (G)"/>
      <sheetName val="Sheet7"/>
      <sheetName val="Lloyd Harbor (E)"/>
      <sheetName val="Sheet9"/>
      <sheetName val="Lloyd Harbor (O)"/>
      <sheetName val="West Side (E)"/>
      <sheetName val="Sheet12"/>
      <sheetName val="West Side (O)"/>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64"/>
      <sheetName val="Sheet65"/>
      <sheetName val="Sheet66"/>
      <sheetName val="Sheet67"/>
      <sheetName val="Sheet68"/>
      <sheetName val="Sheet69"/>
      <sheetName val="Sheet70"/>
      <sheetName val="Sheet71"/>
      <sheetName val="Sheet72"/>
      <sheetName val="Sheet73"/>
      <sheetName val="Sheet74"/>
      <sheetName val="Sheet75"/>
      <sheetName val="Sheet76"/>
      <sheetName val="Sheet77"/>
      <sheetName val="Sheet78"/>
      <sheetName val="Sheet79"/>
      <sheetName val="Sheet80"/>
      <sheetName val="Sheet81"/>
      <sheetName val="Sheet82"/>
      <sheetName val="Sheet83"/>
      <sheetName val="Sheet84"/>
      <sheetName val="Sheet85"/>
      <sheetName val="Sheet86"/>
      <sheetName val="Sheet87"/>
      <sheetName val="Sheet88"/>
      <sheetName val="Sheet89"/>
      <sheetName val="Sheet90"/>
      <sheetName val="Sheet91"/>
      <sheetName val="Sheet92"/>
      <sheetName val="Sheet9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ash Flow"/>
      <sheetName val="Machine Data"/>
      <sheetName val="Deliv"/>
    </sheetNames>
    <sheetDataSet>
      <sheetData sheetId="0"/>
      <sheetData sheetId="1" refreshError="1"/>
      <sheetData sheetId="2"/>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x By School"/>
      <sheetName val="All Savings"/>
      <sheetName val="Admin"/>
      <sheetName val="Bus"/>
      <sheetName val="HSMS"/>
      <sheetName val="JHE"/>
      <sheetName val="BCE"/>
      <sheetName val="SE"/>
      <sheetName val="KE"/>
      <sheetName val="LANSING"/>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troduction"/>
      <sheetName val="Utility Rates"/>
      <sheetName val="Attachment A"/>
      <sheetName val="Inputs &amp; Assumptions"/>
      <sheetName val="Work Area 1"/>
      <sheetName val="Work Area 2 (graphs)"/>
      <sheetName val="Outputs"/>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
      <sheetName val="LOOKUP"/>
      <sheetName val="MOTOR"/>
      <sheetName val="SUMMARY"/>
      <sheetName val="cost"/>
      <sheetName val="summary (2)"/>
    </sheetNames>
    <sheetDataSet>
      <sheetData sheetId="0"/>
      <sheetData sheetId="1"/>
      <sheetData sheetId="2" refreshError="1"/>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se Payment Calculation"/>
      <sheetName val="A-2B Costs"/>
      <sheetName val="Wrenthem - Cash Flow"/>
      <sheetName val="Extended O&amp;M"/>
      <sheetName val="PRICING"/>
      <sheetName val="SUM-COST"/>
      <sheetName val="ECM-1"/>
      <sheetName val="ECM-1A"/>
      <sheetName val="ECM-2"/>
      <sheetName val="ECM-3"/>
      <sheetName val="ECM-4"/>
      <sheetName val="ECM-5"/>
      <sheetName val="ECM-6"/>
      <sheetName val="ECM-7"/>
      <sheetName val="ECM-8"/>
      <sheetName val="ECM-9"/>
      <sheetName val="Total kw Sav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
      <sheetName val="Start"/>
      <sheetName val="Load &amp; Network"/>
      <sheetName val="Energy Model "/>
      <sheetName val="Energy Model"/>
      <sheetName val="Cost Analysis"/>
      <sheetName val="Emission Analysis"/>
      <sheetName val="Financial Analysis"/>
      <sheetName val="Risk analysis"/>
      <sheetName val="Tools"/>
      <sheetName val="Window"/>
      <sheetName val="EET2"/>
      <sheetName val="EET"/>
      <sheetName val="Charts"/>
      <sheetName val="Language"/>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documents.hammondpowersolutions.com/documents/Product%20Info/Distribution_Transformers/Encapsulated_Transformers/Sentinel_G/HPS_Sentinel_G_Typical_Performance_150_Rise.pdf?_gl=1*z8nai6*_ga*MzA3NDI2MDA0LjE3NDk1NzQ5ODU.*_ga_RTZEGSXND8*czE3NjY1MjkxMDkkbzIkZzAkdDE3NjY1MjkxMDkkajYwJGwwJGgw" TargetMode="External"/><Relationship Id="rId2" Type="http://schemas.openxmlformats.org/officeDocument/2006/relationships/hyperlink" Target="https://www.eaton.com/content/dam/eaton/products/design-guides---consultant-audience/eaton-dtdt-general-purpose-design-guide-dg009001en.pdf?utm_source=copilot.com" TargetMode="External"/><Relationship Id="rId1" Type="http://schemas.openxmlformats.org/officeDocument/2006/relationships/hyperlink" Target="https://electrification.us.abb.com/publibrary/family/transformers-low-voltage-dry-type/application-and-technical" TargetMode="External"/><Relationship Id="rId5" Type="http://schemas.openxmlformats.org/officeDocument/2006/relationships/hyperlink" Target="https://s3.amazonaws.com/dcc-data-extract/new-delta/asset/Compas/daily/Compas/Selection%20Application%20Guide/SIE_CA_Transformer_Speedfax_Supplement.pdf?260625" TargetMode="External"/><Relationship Id="rId4" Type="http://schemas.openxmlformats.org/officeDocument/2006/relationships/hyperlink" Target="https://download.schneider-electric.com/files?p_Doc_Ref=7400CT1501&amp;p_enDocType=Catalog&amp;p_File_Name=7400CT1501.pdf"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45329-9171-4E49-98B4-74D42645A9DE}">
  <sheetPr>
    <tabColor theme="9" tint="0.79998168889431442"/>
  </sheetPr>
  <dimension ref="B1:B45"/>
  <sheetViews>
    <sheetView tabSelected="1" zoomScale="70" zoomScaleNormal="70" workbookViewId="0"/>
  </sheetViews>
  <sheetFormatPr defaultRowHeight="14.5"/>
  <cols>
    <col min="1" max="1" width="17.54296875" customWidth="1"/>
    <col min="2" max="2" width="228.81640625" customWidth="1"/>
  </cols>
  <sheetData>
    <row r="1" spans="2:2" ht="18.5">
      <c r="B1" s="116" t="s">
        <v>0</v>
      </c>
    </row>
    <row r="2" spans="2:2" ht="15.5">
      <c r="B2" s="117" t="s">
        <v>168</v>
      </c>
    </row>
    <row r="3" spans="2:2" ht="16" thickBot="1">
      <c r="B3" s="35"/>
    </row>
    <row r="4" spans="2:2" ht="18.5">
      <c r="B4" s="10" t="s">
        <v>1</v>
      </c>
    </row>
    <row r="5" spans="2:2" ht="15.5">
      <c r="B5" s="8" t="s">
        <v>2</v>
      </c>
    </row>
    <row r="6" spans="2:2" ht="15.5">
      <c r="B6" s="8" t="s">
        <v>3</v>
      </c>
    </row>
    <row r="7" spans="2:2" ht="15.5">
      <c r="B7" s="8" t="s">
        <v>4</v>
      </c>
    </row>
    <row r="8" spans="2:2" ht="15.5">
      <c r="B8" s="8" t="s">
        <v>5</v>
      </c>
    </row>
    <row r="9" spans="2:2" ht="15.5">
      <c r="B9" s="8"/>
    </row>
    <row r="10" spans="2:2" ht="31">
      <c r="B10" s="29" t="s">
        <v>130</v>
      </c>
    </row>
    <row r="11" spans="2:2" ht="15.5">
      <c r="B11" s="8"/>
    </row>
    <row r="12" spans="2:2" ht="16" thickBot="1">
      <c r="B12" s="9" t="s">
        <v>6</v>
      </c>
    </row>
    <row r="13" spans="2:2" ht="15" thickBot="1"/>
    <row r="14" spans="2:2" ht="18.5">
      <c r="B14" s="108" t="s">
        <v>7</v>
      </c>
    </row>
    <row r="15" spans="2:2" ht="15.5">
      <c r="B15" s="38" t="s">
        <v>8</v>
      </c>
    </row>
    <row r="16" spans="2:2" ht="15.5">
      <c r="B16" s="38" t="s">
        <v>9</v>
      </c>
    </row>
    <row r="17" spans="2:2" ht="15.5">
      <c r="B17" s="38" t="s">
        <v>167</v>
      </c>
    </row>
    <row r="18" spans="2:2" ht="15.5">
      <c r="B18" s="38" t="s">
        <v>10</v>
      </c>
    </row>
    <row r="19" spans="2:2" ht="15.5">
      <c r="B19" s="38" t="s">
        <v>11</v>
      </c>
    </row>
    <row r="20" spans="2:2" ht="15.5">
      <c r="B20" s="38" t="s">
        <v>12</v>
      </c>
    </row>
    <row r="21" spans="2:2" ht="15.5">
      <c r="B21" s="38" t="s">
        <v>13</v>
      </c>
    </row>
    <row r="22" spans="2:2" ht="16" thickBot="1">
      <c r="B22" s="39" t="s">
        <v>14</v>
      </c>
    </row>
    <row r="23" spans="2:2" ht="15" thickBot="1"/>
    <row r="24" spans="2:2" ht="18.5">
      <c r="B24" s="118" t="s">
        <v>15</v>
      </c>
    </row>
    <row r="25" spans="2:2" ht="32.15" customHeight="1">
      <c r="B25" s="115" t="s">
        <v>131</v>
      </c>
    </row>
    <row r="26" spans="2:2" ht="19.5" customHeight="1" thickBot="1">
      <c r="B26" s="39" t="s">
        <v>16</v>
      </c>
    </row>
    <row r="27" spans="2:2" ht="15" thickBot="1"/>
    <row r="28" spans="2:2" ht="18.5">
      <c r="B28" s="108" t="s">
        <v>17</v>
      </c>
    </row>
    <row r="29" spans="2:2" ht="16">
      <c r="B29" s="109" t="s">
        <v>18</v>
      </c>
    </row>
    <row r="30" spans="2:2" ht="16">
      <c r="B30" s="110" t="s">
        <v>19</v>
      </c>
    </row>
    <row r="31" spans="2:2" ht="16">
      <c r="B31" s="111"/>
    </row>
    <row r="32" spans="2:2" ht="16">
      <c r="B32" s="109" t="s">
        <v>20</v>
      </c>
    </row>
    <row r="33" spans="2:2" ht="82" customHeight="1">
      <c r="B33" s="112" t="s">
        <v>134</v>
      </c>
    </row>
    <row r="34" spans="2:2" ht="16">
      <c r="B34" s="113"/>
    </row>
    <row r="35" spans="2:2" ht="16">
      <c r="B35" s="109" t="s">
        <v>21</v>
      </c>
    </row>
    <row r="36" spans="2:2" ht="16">
      <c r="B36" s="112" t="s">
        <v>22</v>
      </c>
    </row>
    <row r="37" spans="2:2" ht="16">
      <c r="B37" s="113"/>
    </row>
    <row r="38" spans="2:2" ht="16">
      <c r="B38" s="109" t="s">
        <v>23</v>
      </c>
    </row>
    <row r="39" spans="2:2" ht="20.149999999999999" customHeight="1">
      <c r="B39" s="112" t="s">
        <v>24</v>
      </c>
    </row>
    <row r="40" spans="2:2" ht="16">
      <c r="B40" s="113"/>
    </row>
    <row r="41" spans="2:2" ht="16">
      <c r="B41" s="109" t="s">
        <v>25</v>
      </c>
    </row>
    <row r="42" spans="2:2" ht="53.5" customHeight="1">
      <c r="B42" s="112" t="s">
        <v>137</v>
      </c>
    </row>
    <row r="43" spans="2:2" ht="16">
      <c r="B43" s="114"/>
    </row>
    <row r="44" spans="2:2" ht="16">
      <c r="B44" s="109" t="s">
        <v>26</v>
      </c>
    </row>
    <row r="45" spans="2:2" ht="32">
      <c r="B45" s="112" t="s">
        <v>27</v>
      </c>
    </row>
  </sheetData>
  <sheetProtection algorithmName="SHA-512" hashValue="G8Ca0ufjjzlceRZZkQThUtBFAzjayGXBYzmCQFvhvlZwmULprjPGGOra4QqdjWhSF20NbezhxChU/FCFvMzRsg==" saltValue="M0SIdQiWXqMl4BB67BKjJQ=="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FCE72-F162-47ED-B5A0-7CD1A07DC7BE}">
  <sheetPr>
    <tabColor theme="7" tint="0.79998168889431442"/>
  </sheetPr>
  <dimension ref="B1:C35"/>
  <sheetViews>
    <sheetView zoomScale="70" zoomScaleNormal="70" workbookViewId="0">
      <selection activeCell="C9" sqref="C9"/>
    </sheetView>
  </sheetViews>
  <sheetFormatPr defaultRowHeight="14.5"/>
  <cols>
    <col min="2" max="2" width="26.1796875" customWidth="1"/>
    <col min="3" max="3" width="32" customWidth="1"/>
  </cols>
  <sheetData>
    <row r="1" spans="2:3" ht="24.65" customHeight="1">
      <c r="C1" s="99" t="str">
        <f>Instructions!B1</f>
        <v>NHSaves Transformer Replacement Calculator</v>
      </c>
    </row>
    <row r="2" spans="2:3">
      <c r="C2" t="str">
        <f>Instructions!$B$2</f>
        <v xml:space="preserve"> v1.2 6/18/2026</v>
      </c>
    </row>
    <row r="3" spans="2:3" ht="15" thickBot="1"/>
    <row r="4" spans="2:3" ht="18.5">
      <c r="B4" s="18" t="s">
        <v>28</v>
      </c>
    </row>
    <row r="5" spans="2:3" ht="18.5">
      <c r="B5" s="19" t="s">
        <v>29</v>
      </c>
    </row>
    <row r="6" spans="2:3" ht="24" thickBot="1">
      <c r="B6" s="21" t="s">
        <v>30</v>
      </c>
      <c r="C6" s="100" t="s">
        <v>31</v>
      </c>
    </row>
    <row r="8" spans="2:3" ht="18.5">
      <c r="B8" s="192" t="s">
        <v>32</v>
      </c>
      <c r="C8" s="193"/>
    </row>
    <row r="9" spans="2:3" ht="15.5">
      <c r="B9" s="37" t="s">
        <v>33</v>
      </c>
      <c r="C9" s="6"/>
    </row>
    <row r="10" spans="2:3" ht="15.5">
      <c r="B10" s="37" t="s">
        <v>34</v>
      </c>
      <c r="C10" s="6"/>
    </row>
    <row r="11" spans="2:3" ht="15.5">
      <c r="B11" s="37" t="s">
        <v>35</v>
      </c>
      <c r="C11" s="6"/>
    </row>
    <row r="13" spans="2:3" ht="18.5">
      <c r="B13" s="192" t="s">
        <v>36</v>
      </c>
      <c r="C13" s="193"/>
    </row>
    <row r="14" spans="2:3" ht="15.5">
      <c r="B14" s="37" t="s">
        <v>37</v>
      </c>
      <c r="C14" s="6"/>
    </row>
    <row r="15" spans="2:3" ht="15.5">
      <c r="B15" s="37" t="s">
        <v>38</v>
      </c>
      <c r="C15" s="6"/>
    </row>
    <row r="16" spans="2:3" ht="15.5">
      <c r="B16" s="37" t="s">
        <v>39</v>
      </c>
      <c r="C16" s="6"/>
    </row>
    <row r="17" spans="2:3" ht="15.5">
      <c r="B17" s="37" t="s">
        <v>40</v>
      </c>
      <c r="C17" s="6"/>
    </row>
    <row r="18" spans="2:3" ht="15.5">
      <c r="B18" s="37" t="s">
        <v>41</v>
      </c>
      <c r="C18" s="6"/>
    </row>
    <row r="19" spans="2:3" ht="15.5">
      <c r="B19" s="37" t="s">
        <v>42</v>
      </c>
      <c r="C19" s="6"/>
    </row>
    <row r="20" spans="2:3" ht="15.5">
      <c r="B20" s="7"/>
      <c r="C20" s="7"/>
    </row>
    <row r="21" spans="2:3" ht="18.5">
      <c r="B21" s="192" t="s">
        <v>43</v>
      </c>
      <c r="C21" s="194"/>
    </row>
    <row r="22" spans="2:3" ht="15.5">
      <c r="B22" s="37" t="s">
        <v>44</v>
      </c>
      <c r="C22" s="6"/>
    </row>
    <row r="23" spans="2:3" ht="15.5">
      <c r="B23" s="37" t="s">
        <v>45</v>
      </c>
      <c r="C23" s="6"/>
    </row>
    <row r="24" spans="2:3" ht="15.5">
      <c r="B24" s="37" t="s">
        <v>46</v>
      </c>
      <c r="C24" s="6"/>
    </row>
    <row r="25" spans="2:3" ht="15.5">
      <c r="B25" s="37" t="s">
        <v>47</v>
      </c>
      <c r="C25" s="6"/>
    </row>
    <row r="26" spans="2:3" ht="15.5">
      <c r="B26" s="7"/>
      <c r="C26" s="7"/>
    </row>
    <row r="27" spans="2:3" ht="18.5">
      <c r="B27" s="192" t="s">
        <v>48</v>
      </c>
      <c r="C27" s="194"/>
    </row>
    <row r="28" spans="2:3" ht="15.5">
      <c r="B28" s="37" t="s">
        <v>44</v>
      </c>
      <c r="C28" s="6"/>
    </row>
    <row r="29" spans="2:3" ht="15.5">
      <c r="B29" s="37" t="s">
        <v>39</v>
      </c>
      <c r="C29" s="6"/>
    </row>
    <row r="30" spans="2:3" ht="15.5">
      <c r="B30" s="37" t="s">
        <v>40</v>
      </c>
      <c r="C30" s="6"/>
    </row>
    <row r="31" spans="2:3" ht="15.5">
      <c r="B31" s="37" t="s">
        <v>41</v>
      </c>
      <c r="C31" s="6"/>
    </row>
    <row r="32" spans="2:3" ht="15.5">
      <c r="B32" s="37" t="s">
        <v>42</v>
      </c>
      <c r="C32" s="6"/>
    </row>
    <row r="33" spans="2:3" ht="15.5">
      <c r="B33" s="37" t="s">
        <v>45</v>
      </c>
      <c r="C33" s="6"/>
    </row>
    <row r="34" spans="2:3" ht="15.5">
      <c r="B34" s="37" t="s">
        <v>46</v>
      </c>
      <c r="C34" s="6"/>
    </row>
    <row r="35" spans="2:3" ht="15.5">
      <c r="B35" s="37" t="s">
        <v>49</v>
      </c>
      <c r="C35" s="6"/>
    </row>
  </sheetData>
  <sheetProtection algorithmName="SHA-512" hashValue="K5IxCP3GCaI+U5ncwFsSc4B5w64G1pF7nnoX6hiZRgn9fl5aemQ1rzvNLmHL3uUzVehGxkZu5LomHqxboEs/wQ==" saltValue="itiniCoIlW7lhIBJENXI1A==" spinCount="100000" sheet="1" objects="1" scenarios="1" formatColumns="0" formatRows="0"/>
  <protectedRanges>
    <protectedRange sqref="C14:C19 C22:C25 C28:C35 C9:C11" name="Range1"/>
  </protectedRanges>
  <mergeCells count="4">
    <mergeCell ref="B13:C13"/>
    <mergeCell ref="B21:C21"/>
    <mergeCell ref="B27:C27"/>
    <mergeCell ref="B8:C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ACC8E-FEC6-472C-B6A8-0BE17420A9B9}">
  <sheetPr>
    <tabColor theme="7" tint="0.79998168889431442"/>
  </sheetPr>
  <dimension ref="B1:N33"/>
  <sheetViews>
    <sheetView zoomScale="70" zoomScaleNormal="70" workbookViewId="0">
      <selection activeCell="C13" sqref="C13"/>
    </sheetView>
  </sheetViews>
  <sheetFormatPr defaultColWidth="9.1796875" defaultRowHeight="14.5"/>
  <cols>
    <col min="1" max="1" width="3.81640625" style="1" customWidth="1"/>
    <col min="2" max="2" width="9.1796875" style="1"/>
    <col min="3" max="3" width="25" style="1" customWidth="1"/>
    <col min="4" max="4" width="21.26953125" style="1" customWidth="1"/>
    <col min="5" max="5" width="25.54296875" style="1" bestFit="1" customWidth="1"/>
    <col min="6" max="6" width="9.7265625" style="1" bestFit="1" customWidth="1"/>
    <col min="7" max="7" width="11.26953125" style="1" bestFit="1" customWidth="1"/>
    <col min="8" max="8" width="22" style="1" bestFit="1" customWidth="1"/>
    <col min="9" max="9" width="14.54296875" style="1" bestFit="1" customWidth="1"/>
    <col min="10" max="10" width="13.1796875" style="1" bestFit="1" customWidth="1"/>
    <col min="11" max="11" width="22" style="1" bestFit="1" customWidth="1"/>
    <col min="12" max="12" width="22.81640625" style="1" bestFit="1" customWidth="1"/>
    <col min="13" max="13" width="22.81640625" style="1" customWidth="1"/>
    <col min="14" max="14" width="26.1796875" style="1" bestFit="1" customWidth="1"/>
    <col min="15" max="16384" width="9.1796875" style="1"/>
  </cols>
  <sheetData>
    <row r="1" spans="2:14" ht="21">
      <c r="D1" s="137" t="s">
        <v>0</v>
      </c>
      <c r="E1" s="36"/>
      <c r="F1" s="26"/>
      <c r="G1" s="2"/>
      <c r="H1" s="2"/>
      <c r="I1" s="2"/>
      <c r="J1" s="2"/>
      <c r="K1" s="2"/>
    </row>
    <row r="2" spans="2:14">
      <c r="C2" s="2"/>
      <c r="D2" s="136" t="str">
        <f>Instructions!B2</f>
        <v xml:space="preserve"> v1.2 6/18/2026</v>
      </c>
      <c r="E2" s="2"/>
      <c r="F2" s="2"/>
      <c r="G2" s="2"/>
      <c r="H2" s="2"/>
      <c r="I2" s="2"/>
      <c r="J2" s="2"/>
      <c r="K2" s="2"/>
      <c r="L2" s="2"/>
      <c r="M2" s="2"/>
      <c r="N2" s="2"/>
    </row>
    <row r="4" spans="2:14" ht="15" thickBot="1"/>
    <row r="5" spans="2:14" ht="18.5">
      <c r="C5" s="18" t="s">
        <v>28</v>
      </c>
      <c r="F5" s="27"/>
    </row>
    <row r="6" spans="2:14" ht="18.5">
      <c r="C6" s="19" t="s">
        <v>29</v>
      </c>
      <c r="D6" s="28"/>
      <c r="E6" s="28"/>
      <c r="F6" s="28"/>
    </row>
    <row r="7" spans="2:14" ht="18.5">
      <c r="C7" s="20" t="s">
        <v>50</v>
      </c>
      <c r="D7" s="28"/>
      <c r="E7" s="28"/>
      <c r="F7" s="28"/>
    </row>
    <row r="8" spans="2:14" ht="24" thickBot="1">
      <c r="C8" s="21" t="s">
        <v>30</v>
      </c>
      <c r="E8" s="100" t="s">
        <v>51</v>
      </c>
      <c r="F8" s="28"/>
    </row>
    <row r="10" spans="2:14" ht="15.5">
      <c r="C10" s="199" t="s">
        <v>52</v>
      </c>
      <c r="D10" s="200"/>
      <c r="E10" s="201"/>
      <c r="F10" s="197" t="s">
        <v>53</v>
      </c>
      <c r="G10" s="195" t="s">
        <v>54</v>
      </c>
      <c r="H10" s="196"/>
      <c r="I10" s="195" t="s">
        <v>55</v>
      </c>
      <c r="J10" s="202"/>
      <c r="K10" s="196"/>
      <c r="L10" s="3" t="s">
        <v>56</v>
      </c>
      <c r="M10" s="195" t="s">
        <v>57</v>
      </c>
      <c r="N10" s="196"/>
    </row>
    <row r="11" spans="2:14" ht="16" thickBot="1">
      <c r="B11" s="3" t="s">
        <v>58</v>
      </c>
      <c r="C11" s="3" t="s">
        <v>145</v>
      </c>
      <c r="D11" s="3" t="s">
        <v>59</v>
      </c>
      <c r="E11" s="3" t="s">
        <v>60</v>
      </c>
      <c r="F11" s="198"/>
      <c r="G11" s="3" t="s">
        <v>148</v>
      </c>
      <c r="H11" s="3" t="s">
        <v>61</v>
      </c>
      <c r="I11" s="3" t="s">
        <v>62</v>
      </c>
      <c r="J11" s="3" t="s">
        <v>63</v>
      </c>
      <c r="K11" s="3" t="s">
        <v>64</v>
      </c>
      <c r="L11" s="3" t="s">
        <v>65</v>
      </c>
      <c r="M11" s="3" t="s">
        <v>66</v>
      </c>
      <c r="N11" s="3" t="s">
        <v>67</v>
      </c>
    </row>
    <row r="12" spans="2:14" ht="15.5" thickTop="1" thickBot="1">
      <c r="B12" s="107" t="s">
        <v>68</v>
      </c>
      <c r="C12" s="101" t="s">
        <v>146</v>
      </c>
      <c r="D12" s="101" t="s">
        <v>69</v>
      </c>
      <c r="E12" s="101" t="s">
        <v>70</v>
      </c>
      <c r="F12" s="101">
        <v>2</v>
      </c>
      <c r="G12" s="101">
        <v>30</v>
      </c>
      <c r="H12" s="101" t="s">
        <v>147</v>
      </c>
      <c r="I12" s="101" t="s">
        <v>71</v>
      </c>
      <c r="J12" s="101" t="s">
        <v>72</v>
      </c>
      <c r="K12" s="101">
        <v>79</v>
      </c>
      <c r="L12" s="102">
        <v>6561</v>
      </c>
      <c r="M12" s="103">
        <v>0.75</v>
      </c>
      <c r="N12" s="103">
        <v>0.75</v>
      </c>
    </row>
    <row r="13" spans="2:14" ht="16" thickTop="1">
      <c r="B13" s="106">
        <v>1</v>
      </c>
      <c r="C13" s="149"/>
      <c r="D13" s="149"/>
      <c r="E13" s="149"/>
      <c r="F13" s="149"/>
      <c r="G13" s="150"/>
      <c r="H13" s="150"/>
      <c r="I13" s="149"/>
      <c r="J13" s="149"/>
      <c r="K13" s="149"/>
      <c r="L13" s="34" t="str">
        <f>IF(H13="","",IF(H13="Pre-TP1",IF(OR(F13="",G13="",K13=""),"",F13*((VLOOKUP(G13,'EfficiencyTables&amp;NLL Links'!B:C,2,FALSE)/1000)-(K13/1000))*8760),IF(OR(F13="",G13=""),"",F13*VLOOKUP(G13,'EfficiencyTables&amp;NLL Links'!F:J,4,FALSE))))</f>
        <v/>
      </c>
      <c r="M13" s="5" t="str">
        <f>IF(L13="","",L13/8760)</f>
        <v/>
      </c>
      <c r="N13" s="5" t="str">
        <f t="shared" ref="N13:N22" si="0">IF(L13="","",L13/8760)</f>
        <v/>
      </c>
    </row>
    <row r="14" spans="2:14" ht="15.5">
      <c r="B14" s="105">
        <v>2</v>
      </c>
      <c r="C14" s="149"/>
      <c r="D14" s="149"/>
      <c r="E14" s="149"/>
      <c r="F14" s="149"/>
      <c r="G14" s="150"/>
      <c r="H14" s="150"/>
      <c r="I14" s="149"/>
      <c r="J14" s="149"/>
      <c r="K14" s="149"/>
      <c r="L14" s="34" t="str">
        <f>IF(H14="","",IF(H14="Pre-TP1",IF(OR(F14="",G14="",K14=""),"",F14*((VLOOKUP(G14,'EfficiencyTables&amp;NLL Links'!B:C,2,FALSE)/1000)-(K14/1000))*8760),IF(OR(F14="",G14=""),"",F14*VLOOKUP(G14,'EfficiencyTables&amp;NLL Links'!F:J,4,FALSE))))</f>
        <v/>
      </c>
      <c r="M14" s="5" t="str">
        <f t="shared" ref="M14:M22" si="1">IF(L14="","",L14/8760)</f>
        <v/>
      </c>
      <c r="N14" s="5" t="str">
        <f t="shared" si="0"/>
        <v/>
      </c>
    </row>
    <row r="15" spans="2:14" ht="15.5">
      <c r="B15" s="105">
        <v>3</v>
      </c>
      <c r="C15" s="149"/>
      <c r="D15" s="149"/>
      <c r="E15" s="149"/>
      <c r="F15" s="149"/>
      <c r="G15" s="150"/>
      <c r="H15" s="150"/>
      <c r="I15" s="149"/>
      <c r="J15" s="149"/>
      <c r="K15" s="149"/>
      <c r="L15" s="34" t="str">
        <f>IF(H15="","",IF(H15="Pre-TP1",IF(OR(F15="",G15="",K15=""),"",F15*((VLOOKUP(G15,'EfficiencyTables&amp;NLL Links'!B:C,2,FALSE)/1000)-(K15/1000))*8760),IF(OR(F15="",G15=""),"",F15*VLOOKUP(G15,'EfficiencyTables&amp;NLL Links'!F:J,4,FALSE))))</f>
        <v/>
      </c>
      <c r="M15" s="5" t="str">
        <f t="shared" si="1"/>
        <v/>
      </c>
      <c r="N15" s="5" t="str">
        <f t="shared" si="0"/>
        <v/>
      </c>
    </row>
    <row r="16" spans="2:14" ht="15.5">
      <c r="B16" s="105">
        <v>4</v>
      </c>
      <c r="C16" s="149"/>
      <c r="D16" s="149"/>
      <c r="E16" s="149"/>
      <c r="F16" s="149"/>
      <c r="G16" s="150"/>
      <c r="H16" s="150"/>
      <c r="I16" s="149"/>
      <c r="J16" s="149"/>
      <c r="K16" s="149"/>
      <c r="L16" s="34" t="str">
        <f>IF(H16="","",IF(H16="Pre-TP1",IF(OR(F16="",G16="",K16=""),"",F16*((VLOOKUP(G16,'EfficiencyTables&amp;NLL Links'!B:C,2,FALSE)/1000)-(K16/1000))*8760),IF(OR(F16="",G16=""),"",F16*VLOOKUP(G16,'EfficiencyTables&amp;NLL Links'!F:J,4,FALSE))))</f>
        <v/>
      </c>
      <c r="M16" s="5" t="str">
        <f t="shared" si="1"/>
        <v/>
      </c>
      <c r="N16" s="5" t="str">
        <f t="shared" si="0"/>
        <v/>
      </c>
    </row>
    <row r="17" spans="2:14" ht="15.5">
      <c r="B17" s="105">
        <v>5</v>
      </c>
      <c r="C17" s="149"/>
      <c r="D17" s="149"/>
      <c r="E17" s="149"/>
      <c r="F17" s="149"/>
      <c r="G17" s="150"/>
      <c r="H17" s="150"/>
      <c r="I17" s="149"/>
      <c r="J17" s="149"/>
      <c r="K17" s="149"/>
      <c r="L17" s="34" t="str">
        <f>IF(H17="","",IF(H17="Pre-TP1",IF(OR(F17="",G17="",K17=""),"",F17*((VLOOKUP(G17,'EfficiencyTables&amp;NLL Links'!B:C,2,FALSE)/1000)-(K17/1000))*8760),IF(OR(F17="",G17=""),"",F17*VLOOKUP(G17,'EfficiencyTables&amp;NLL Links'!F:J,4,FALSE))))</f>
        <v/>
      </c>
      <c r="M17" s="5" t="str">
        <f t="shared" si="1"/>
        <v/>
      </c>
      <c r="N17" s="5" t="str">
        <f t="shared" si="0"/>
        <v/>
      </c>
    </row>
    <row r="18" spans="2:14" ht="15.5">
      <c r="B18" s="105">
        <v>6</v>
      </c>
      <c r="C18" s="149"/>
      <c r="D18" s="149"/>
      <c r="E18" s="149"/>
      <c r="F18" s="149"/>
      <c r="G18" s="150"/>
      <c r="H18" s="150"/>
      <c r="I18" s="149"/>
      <c r="J18" s="149"/>
      <c r="K18" s="149"/>
      <c r="L18" s="34" t="str">
        <f>IF(H18="","",IF(H18="Pre-TP1",IF(OR(F18="",G18="",K18=""),"",F18*((VLOOKUP(G18,'EfficiencyTables&amp;NLL Links'!B:C,2,FALSE)/1000)-(K18/1000))*8760),IF(OR(F18="",G18=""),"",F18*VLOOKUP(G18,'EfficiencyTables&amp;NLL Links'!F:J,4,FALSE))))</f>
        <v/>
      </c>
      <c r="M18" s="5" t="str">
        <f t="shared" si="1"/>
        <v/>
      </c>
      <c r="N18" s="5" t="str">
        <f t="shared" si="0"/>
        <v/>
      </c>
    </row>
    <row r="19" spans="2:14" ht="15.5">
      <c r="B19" s="105">
        <v>7</v>
      </c>
      <c r="C19" s="149"/>
      <c r="D19" s="149"/>
      <c r="E19" s="149"/>
      <c r="F19" s="149"/>
      <c r="G19" s="150"/>
      <c r="H19" s="150"/>
      <c r="I19" s="149"/>
      <c r="J19" s="149"/>
      <c r="K19" s="149"/>
      <c r="L19" s="34" t="str">
        <f>IF(H19="","",IF(H19="Pre-TP1",IF(OR(F19="",G19="",K19=""),"",F19*((VLOOKUP(G19,'EfficiencyTables&amp;NLL Links'!B:C,2,FALSE)/1000)-(K19/1000))*8760),IF(OR(F19="",G19=""),"",F19*VLOOKUP(G19,'EfficiencyTables&amp;NLL Links'!F:J,4,FALSE))))</f>
        <v/>
      </c>
      <c r="M19" s="5" t="str">
        <f t="shared" si="1"/>
        <v/>
      </c>
      <c r="N19" s="5" t="str">
        <f t="shared" si="0"/>
        <v/>
      </c>
    </row>
    <row r="20" spans="2:14" ht="15.5">
      <c r="B20" s="105">
        <v>8</v>
      </c>
      <c r="C20" s="149"/>
      <c r="D20" s="149"/>
      <c r="E20" s="149"/>
      <c r="F20" s="149"/>
      <c r="G20" s="150"/>
      <c r="H20" s="150"/>
      <c r="I20" s="149"/>
      <c r="J20" s="149"/>
      <c r="K20" s="149"/>
      <c r="L20" s="34" t="str">
        <f>IF(H20="","",IF(H20="Pre-TP1",IF(OR(F20="",G20="",K20=""),"",F20*((VLOOKUP(G20,'EfficiencyTables&amp;NLL Links'!B:C,2,FALSE)/1000)-(K20/1000))*8760),IF(OR(F20="",G20=""),"",F20*VLOOKUP(G20,'EfficiencyTables&amp;NLL Links'!F:J,4,FALSE))))</f>
        <v/>
      </c>
      <c r="M20" s="5" t="str">
        <f>IF(L20="","",L20/8760)</f>
        <v/>
      </c>
      <c r="N20" s="5" t="str">
        <f t="shared" si="0"/>
        <v/>
      </c>
    </row>
    <row r="21" spans="2:14" ht="15.5">
      <c r="B21" s="105">
        <v>9</v>
      </c>
      <c r="C21" s="149"/>
      <c r="D21" s="149"/>
      <c r="E21" s="149"/>
      <c r="F21" s="149"/>
      <c r="G21" s="150"/>
      <c r="H21" s="150"/>
      <c r="I21" s="149"/>
      <c r="J21" s="149"/>
      <c r="K21" s="149"/>
      <c r="L21" s="34" t="str">
        <f>IF(H21="","",IF(H21="Pre-TP1",IF(OR(F21="",G21="",K21=""),"",F21*((VLOOKUP(G21,'EfficiencyTables&amp;NLL Links'!B:C,2,FALSE)/1000)-(K21/1000))*8760),IF(OR(F21="",G21=""),"",F21*VLOOKUP(G21,'EfficiencyTables&amp;NLL Links'!F:J,4,FALSE))))</f>
        <v/>
      </c>
      <c r="M21" s="5" t="str">
        <f t="shared" si="1"/>
        <v/>
      </c>
      <c r="N21" s="5" t="str">
        <f t="shared" si="0"/>
        <v/>
      </c>
    </row>
    <row r="22" spans="2:14" ht="15.5">
      <c r="B22" s="105">
        <v>10</v>
      </c>
      <c r="C22" s="149"/>
      <c r="D22" s="149"/>
      <c r="E22" s="149"/>
      <c r="F22" s="149"/>
      <c r="G22" s="150"/>
      <c r="H22" s="150"/>
      <c r="I22" s="149"/>
      <c r="J22" s="149"/>
      <c r="K22" s="149"/>
      <c r="L22" s="34" t="str">
        <f>IF(H22="","",IF(H22="Pre-TP1",IF(OR(F22="",G22="",K22=""),"",F22*((VLOOKUP(G22,'EfficiencyTables&amp;NLL Links'!B:C,2,FALSE)/1000)-(K22/1000))*8760),IF(OR(F22="",G22=""),"",F22*VLOOKUP(G22,'EfficiencyTables&amp;NLL Links'!F:J,4,FALSE))))</f>
        <v/>
      </c>
      <c r="M22" s="5" t="str">
        <f t="shared" si="1"/>
        <v/>
      </c>
      <c r="N22" s="5" t="str">
        <f t="shared" si="0"/>
        <v/>
      </c>
    </row>
    <row r="23" spans="2:14" ht="15.5">
      <c r="B23" s="106">
        <v>11</v>
      </c>
      <c r="C23" s="149"/>
      <c r="D23" s="149"/>
      <c r="E23" s="149"/>
      <c r="F23" s="149"/>
      <c r="G23" s="150"/>
      <c r="H23" s="150"/>
      <c r="I23" s="149"/>
      <c r="J23" s="149"/>
      <c r="K23" s="149"/>
      <c r="L23" s="34" t="str">
        <f>IF(H23="","",IF(H23="Pre-TP1",IF(OR(F23="",G23="",K23=""),"",F23*((VLOOKUP(G23,'EfficiencyTables&amp;NLL Links'!B:C,2,FALSE)/1000)-(K23/1000))*8760),IF(OR(F23="",G23=""),"",F23*VLOOKUP(G23,'EfficiencyTables&amp;NLL Links'!F:J,4,FALSE))))</f>
        <v/>
      </c>
      <c r="M23" s="5" t="str">
        <f>IF(L23="","",L23/8760)</f>
        <v/>
      </c>
      <c r="N23" s="5" t="str">
        <f t="shared" ref="N23:N31" si="2">IF(L23="","",L23/8760)</f>
        <v/>
      </c>
    </row>
    <row r="24" spans="2:14" ht="15.5">
      <c r="B24" s="105">
        <v>12</v>
      </c>
      <c r="C24" s="149"/>
      <c r="D24" s="149"/>
      <c r="E24" s="149"/>
      <c r="F24" s="149"/>
      <c r="G24" s="150"/>
      <c r="H24" s="150"/>
      <c r="I24" s="149"/>
      <c r="J24" s="149"/>
      <c r="K24" s="149"/>
      <c r="L24" s="34" t="str">
        <f>IF(H24="","",IF(H24="Pre-TP1",IF(OR(F24="",G24="",K24=""),"",F24*((VLOOKUP(G24,'EfficiencyTables&amp;NLL Links'!B:C,2,FALSE)/1000)-(K24/1000))*8760),IF(OR(F24="",G24=""),"",F24*VLOOKUP(G24,'EfficiencyTables&amp;NLL Links'!F:J,4,FALSE))))</f>
        <v/>
      </c>
      <c r="M24" s="5" t="str">
        <f t="shared" ref="M24:M29" si="3">IF(L24="","",L24/8760)</f>
        <v/>
      </c>
      <c r="N24" s="5" t="str">
        <f t="shared" si="2"/>
        <v/>
      </c>
    </row>
    <row r="25" spans="2:14" ht="15.5">
      <c r="B25" s="105">
        <v>13</v>
      </c>
      <c r="C25" s="149"/>
      <c r="D25" s="149"/>
      <c r="E25" s="149"/>
      <c r="F25" s="149"/>
      <c r="G25" s="150"/>
      <c r="H25" s="150"/>
      <c r="I25" s="149"/>
      <c r="J25" s="149"/>
      <c r="K25" s="149"/>
      <c r="L25" s="34" t="str">
        <f>IF(H25="","",IF(H25="Pre-TP1",IF(OR(F25="",G25="",K25=""),"",F25*((VLOOKUP(G25,'EfficiencyTables&amp;NLL Links'!B:C,2,FALSE)/1000)-(K25/1000))*8760),IF(OR(F25="",G25=""),"",F25*VLOOKUP(G25,'EfficiencyTables&amp;NLL Links'!F:J,4,FALSE))))</f>
        <v/>
      </c>
      <c r="M25" s="5" t="str">
        <f t="shared" si="3"/>
        <v/>
      </c>
      <c r="N25" s="5" t="str">
        <f t="shared" si="2"/>
        <v/>
      </c>
    </row>
    <row r="26" spans="2:14" ht="15.5">
      <c r="B26" s="105">
        <v>14</v>
      </c>
      <c r="C26" s="149"/>
      <c r="D26" s="149"/>
      <c r="E26" s="149"/>
      <c r="F26" s="149"/>
      <c r="G26" s="150"/>
      <c r="H26" s="150"/>
      <c r="I26" s="149"/>
      <c r="J26" s="149"/>
      <c r="K26" s="149"/>
      <c r="L26" s="34" t="str">
        <f>IF(H26="","",IF(H26="Pre-TP1",IF(OR(F26="",G26="",K26=""),"",F26*((VLOOKUP(G26,'EfficiencyTables&amp;NLL Links'!B:C,2,FALSE)/1000)-(K26/1000))*8760),IF(OR(F26="",G26=""),"",F26*VLOOKUP(G26,'EfficiencyTables&amp;NLL Links'!F:J,4,FALSE))))</f>
        <v/>
      </c>
      <c r="M26" s="5" t="str">
        <f t="shared" si="3"/>
        <v/>
      </c>
      <c r="N26" s="5" t="str">
        <f t="shared" si="2"/>
        <v/>
      </c>
    </row>
    <row r="27" spans="2:14" ht="15.5">
      <c r="B27" s="105">
        <v>15</v>
      </c>
      <c r="C27" s="149"/>
      <c r="D27" s="149"/>
      <c r="E27" s="149"/>
      <c r="F27" s="149"/>
      <c r="G27" s="150"/>
      <c r="H27" s="150"/>
      <c r="I27" s="149"/>
      <c r="J27" s="149"/>
      <c r="K27" s="149"/>
      <c r="L27" s="34" t="str">
        <f>IF(H27="","",IF(H27="Pre-TP1",IF(OR(F27="",G27="",K27=""),"",F27*((VLOOKUP(G27,'EfficiencyTables&amp;NLL Links'!B:C,2,FALSE)/1000)-(K27/1000))*8760),IF(OR(F27="",G27=""),"",F27*VLOOKUP(G27,'EfficiencyTables&amp;NLL Links'!F:J,4,FALSE))))</f>
        <v/>
      </c>
      <c r="M27" s="5" t="str">
        <f t="shared" si="3"/>
        <v/>
      </c>
      <c r="N27" s="5" t="str">
        <f t="shared" si="2"/>
        <v/>
      </c>
    </row>
    <row r="28" spans="2:14" ht="15.5">
      <c r="B28" s="105">
        <v>16</v>
      </c>
      <c r="C28" s="149"/>
      <c r="D28" s="149"/>
      <c r="E28" s="149"/>
      <c r="F28" s="149"/>
      <c r="G28" s="150"/>
      <c r="H28" s="150"/>
      <c r="I28" s="149"/>
      <c r="J28" s="149"/>
      <c r="K28" s="149"/>
      <c r="L28" s="34" t="str">
        <f>IF(H28="","",IF(H28="Pre-TP1",IF(OR(F28="",G28="",K28=""),"",F28*((VLOOKUP(G28,'EfficiencyTables&amp;NLL Links'!B:C,2,FALSE)/1000)-(K28/1000))*8760),IF(OR(F28="",G28=""),"",F28*VLOOKUP(G28,'EfficiencyTables&amp;NLL Links'!F:J,4,FALSE))))</f>
        <v/>
      </c>
      <c r="M28" s="5" t="str">
        <f t="shared" si="3"/>
        <v/>
      </c>
      <c r="N28" s="5" t="str">
        <f t="shared" si="2"/>
        <v/>
      </c>
    </row>
    <row r="29" spans="2:14" ht="15.5">
      <c r="B29" s="105">
        <v>17</v>
      </c>
      <c r="C29" s="149"/>
      <c r="D29" s="149"/>
      <c r="E29" s="149"/>
      <c r="F29" s="149"/>
      <c r="G29" s="150"/>
      <c r="H29" s="150"/>
      <c r="I29" s="149"/>
      <c r="J29" s="149"/>
      <c r="K29" s="149"/>
      <c r="L29" s="34" t="str">
        <f>IF(H29="","",IF(H29="Pre-TP1",IF(OR(F29="",G29="",K29=""),"",F29*((VLOOKUP(G29,'EfficiencyTables&amp;NLL Links'!B:C,2,FALSE)/1000)-(K29/1000))*8760),IF(OR(F29="",G29=""),"",F29*VLOOKUP(G29,'EfficiencyTables&amp;NLL Links'!F:J,4,FALSE))))</f>
        <v/>
      </c>
      <c r="M29" s="5" t="str">
        <f t="shared" si="3"/>
        <v/>
      </c>
      <c r="N29" s="5" t="str">
        <f t="shared" si="2"/>
        <v/>
      </c>
    </row>
    <row r="30" spans="2:14" ht="15.5">
      <c r="B30" s="105">
        <v>18</v>
      </c>
      <c r="C30" s="149"/>
      <c r="D30" s="149"/>
      <c r="E30" s="149"/>
      <c r="F30" s="149"/>
      <c r="G30" s="150"/>
      <c r="H30" s="150"/>
      <c r="I30" s="149"/>
      <c r="J30" s="149"/>
      <c r="K30" s="149"/>
      <c r="L30" s="34" t="str">
        <f>IF(H30="","",IF(H30="Pre-TP1",IF(OR(F30="",G30="",K30=""),"",F30*((VLOOKUP(G30,'EfficiencyTables&amp;NLL Links'!B:C,2,FALSE)/1000)-(K30/1000))*8760),IF(OR(F30="",G30=""),"",F30*VLOOKUP(G30,'EfficiencyTables&amp;NLL Links'!F:J,4,FALSE))))</f>
        <v/>
      </c>
      <c r="M30" s="5" t="str">
        <f>IF(L30="","",L30/8760)</f>
        <v/>
      </c>
      <c r="N30" s="5" t="str">
        <f t="shared" si="2"/>
        <v/>
      </c>
    </row>
    <row r="31" spans="2:14" ht="15.5">
      <c r="B31" s="105">
        <v>19</v>
      </c>
      <c r="C31" s="149"/>
      <c r="D31" s="149"/>
      <c r="E31" s="149"/>
      <c r="F31" s="149"/>
      <c r="G31" s="150"/>
      <c r="H31" s="150"/>
      <c r="I31" s="149"/>
      <c r="J31" s="149"/>
      <c r="K31" s="149"/>
      <c r="L31" s="34" t="str">
        <f>IF(H31="","",IF(H31="Pre-TP1",IF(OR(F31="",G31="",K31=""),"",F31*((VLOOKUP(G31,'EfficiencyTables&amp;NLL Links'!B:C,2,FALSE)/1000)-(K31/1000))*8760),IF(OR(F31="",G31=""),"",F31*VLOOKUP(G31,'EfficiencyTables&amp;NLL Links'!F:J,4,FALSE))))</f>
        <v/>
      </c>
      <c r="M31" s="5" t="str">
        <f t="shared" ref="M31" si="4">IF(L31="","",L31/8760)</f>
        <v/>
      </c>
      <c r="N31" s="5" t="str">
        <f t="shared" si="2"/>
        <v/>
      </c>
    </row>
    <row r="32" spans="2:14" ht="15.5">
      <c r="B32" s="105">
        <v>20</v>
      </c>
      <c r="C32" s="149"/>
      <c r="D32" s="149"/>
      <c r="E32" s="149"/>
      <c r="F32" s="149"/>
      <c r="G32" s="150"/>
      <c r="H32" s="150"/>
      <c r="I32" s="149"/>
      <c r="J32" s="149"/>
      <c r="K32" s="149"/>
      <c r="L32" s="34" t="str">
        <f>IF(H32="","",IF(H32="Pre-TP1",IF(OR(F32="",G32="",K32=""),"",F32*((VLOOKUP(G32,'EfficiencyTables&amp;NLL Links'!B:C,2,FALSE)/1000)-(K32/1000))*8760),IF(OR(F32="",G32=""),"",F32*VLOOKUP(G32,'EfficiencyTables&amp;NLL Links'!F:J,4,FALSE))))</f>
        <v/>
      </c>
      <c r="M32" s="5" t="str">
        <f>IF(L32="","",L32/8760)</f>
        <v/>
      </c>
      <c r="N32" s="5" t="str">
        <f>IF(L32="","",L32/8760)</f>
        <v/>
      </c>
    </row>
    <row r="33" spans="5:14" ht="15.5">
      <c r="E33" s="3" t="s">
        <v>73</v>
      </c>
      <c r="F33" s="4">
        <f>SUM(F13:F32)</f>
        <v>0</v>
      </c>
      <c r="K33" s="3" t="s">
        <v>74</v>
      </c>
      <c r="L33" s="34">
        <f>SUM(L13:L32)</f>
        <v>0</v>
      </c>
      <c r="M33" s="5">
        <f>SUM(M13:M32)</f>
        <v>0</v>
      </c>
      <c r="N33" s="5">
        <f>SUM(N13:N32)</f>
        <v>0</v>
      </c>
    </row>
  </sheetData>
  <sheetProtection algorithmName="SHA-512" hashValue="XoOeGE6xYYuXsrkX5rzw+qPXMkF8A/A+kdtDBYpMBLrEeeMx+Ztv0acfnX9G3gayd9YFdbkf8vrZ3IIq/Un4Lw==" saltValue="aP4NGQGqCxa49lTV9wzVjw==" spinCount="100000" sheet="1" objects="1" scenarios="1" formatColumns="0" formatRows="0"/>
  <protectedRanges>
    <protectedRange sqref="C13:K32" name="Range1"/>
  </protectedRanges>
  <mergeCells count="5">
    <mergeCell ref="M10:N10"/>
    <mergeCell ref="G10:H10"/>
    <mergeCell ref="F10:F11"/>
    <mergeCell ref="C10:E10"/>
    <mergeCell ref="I10:K10"/>
  </mergeCells>
  <phoneticPr fontId="14" type="noConversion"/>
  <dataValidations count="3">
    <dataValidation type="list" allowBlank="1" showInputMessage="1" showErrorMessage="1" sqref="G13:G32" xr:uid="{72A8CF82-263A-4FFF-B80A-CEE03974E543}">
      <formula1>"15,30,45,75,112.5,150,225,300,500"</formula1>
    </dataValidation>
    <dataValidation type="list" allowBlank="1" showInputMessage="1" showErrorMessage="1" sqref="H13:H32" xr:uid="{E7BF9286-A154-495C-B536-6997E62B104C}">
      <formula1>"Pre-TP1,TP1"</formula1>
    </dataValidation>
    <dataValidation type="decimal" allowBlank="1" showInputMessage="1" showErrorMessage="1" error="Input must be a numerical value between 0 and 9999" sqref="K13:K32" xr:uid="{1D20434A-CDAC-4008-A92B-39CA29374971}">
      <formula1>0</formula1>
      <formula2>9999</formula2>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B6FA7-6A88-4A1A-8980-B908643D488B}">
  <sheetPr>
    <tabColor theme="9" tint="0.79998168889431442"/>
  </sheetPr>
  <dimension ref="A2:J24"/>
  <sheetViews>
    <sheetView zoomScale="80" zoomScaleNormal="80" workbookViewId="0"/>
  </sheetViews>
  <sheetFormatPr defaultColWidth="9.1796875" defaultRowHeight="14"/>
  <cols>
    <col min="1" max="1" width="9.1796875" style="11"/>
    <col min="2" max="2" width="12.453125" style="11" bestFit="1" customWidth="1"/>
    <col min="3" max="3" width="23.7265625" style="11" bestFit="1" customWidth="1"/>
    <col min="4" max="4" width="8.54296875" style="11" customWidth="1"/>
    <col min="5" max="5" width="9.1796875" style="11"/>
    <col min="6" max="6" width="12.453125" style="11" bestFit="1" customWidth="1"/>
    <col min="7" max="7" width="14.26953125" style="11" bestFit="1" customWidth="1"/>
    <col min="8" max="8" width="20.1796875" style="11" bestFit="1" customWidth="1"/>
    <col min="9" max="9" width="25.81640625" style="11" bestFit="1" customWidth="1"/>
    <col min="10" max="10" width="28.26953125" style="11" bestFit="1" customWidth="1"/>
    <col min="11" max="14" width="9.1796875" style="11"/>
    <col min="15" max="15" width="9.81640625" style="11" bestFit="1" customWidth="1"/>
    <col min="16" max="16" width="19.1796875" style="11" bestFit="1" customWidth="1"/>
    <col min="17" max="16384" width="9.1796875" style="11"/>
  </cols>
  <sheetData>
    <row r="2" spans="1:10" ht="18">
      <c r="B2" s="104" t="s">
        <v>75</v>
      </c>
    </row>
    <row r="3" spans="1:10" ht="15.5">
      <c r="A3" s="13"/>
      <c r="B3" s="13"/>
      <c r="C3" s="13"/>
    </row>
    <row r="4" spans="1:10" ht="15.5">
      <c r="A4" s="13"/>
      <c r="B4" s="203" t="s">
        <v>76</v>
      </c>
      <c r="C4" s="205"/>
      <c r="F4" s="203" t="s">
        <v>77</v>
      </c>
      <c r="G4" s="204"/>
      <c r="H4" s="204"/>
      <c r="I4" s="204"/>
      <c r="J4" s="205"/>
    </row>
    <row r="5" spans="1:10" ht="15.5">
      <c r="A5" s="13"/>
      <c r="B5" s="14" t="s">
        <v>78</v>
      </c>
      <c r="C5" s="14" t="s">
        <v>79</v>
      </c>
      <c r="D5" s="12"/>
      <c r="F5" s="14" t="s">
        <v>78</v>
      </c>
      <c r="G5" s="14" t="s">
        <v>80</v>
      </c>
      <c r="H5" s="14" t="s">
        <v>81</v>
      </c>
      <c r="I5" s="14" t="s">
        <v>65</v>
      </c>
      <c r="J5" s="14" t="s">
        <v>82</v>
      </c>
    </row>
    <row r="6" spans="1:10" ht="15.5">
      <c r="A6" s="13"/>
      <c r="B6" s="15">
        <v>15</v>
      </c>
      <c r="C6" s="16">
        <v>297.32</v>
      </c>
      <c r="F6" s="15">
        <v>15</v>
      </c>
      <c r="G6" s="15">
        <v>97</v>
      </c>
      <c r="H6" s="15">
        <v>97.89</v>
      </c>
      <c r="I6" s="16">
        <f>((1/G6)-(1/H6))*100*0.35*8760*F6</f>
        <v>431.06558697801756</v>
      </c>
      <c r="J6" s="17">
        <f>I6/8760</f>
        <v>4.920840033995634E-2</v>
      </c>
    </row>
    <row r="7" spans="1:10" ht="15.5">
      <c r="A7" s="13"/>
      <c r="B7" s="15">
        <v>30</v>
      </c>
      <c r="C7" s="16">
        <v>453.48899999999998</v>
      </c>
      <c r="F7" s="15">
        <v>30</v>
      </c>
      <c r="G7" s="15">
        <v>97.5</v>
      </c>
      <c r="H7" s="15">
        <v>98.23</v>
      </c>
      <c r="I7" s="16">
        <f>((1/G7)-(1/H7))*100*0.35*8760*F7</f>
        <v>701.07988316275714</v>
      </c>
      <c r="J7" s="17">
        <f t="shared" ref="J7:J14" si="0">I7/8760</f>
        <v>8.0031950132734828E-2</v>
      </c>
    </row>
    <row r="8" spans="1:10" ht="15.5">
      <c r="A8" s="13"/>
      <c r="B8" s="15">
        <v>45</v>
      </c>
      <c r="C8" s="16">
        <v>653.70399999999995</v>
      </c>
      <c r="F8" s="15">
        <v>45</v>
      </c>
      <c r="G8" s="15">
        <v>97.7</v>
      </c>
      <c r="H8" s="15">
        <v>98.4</v>
      </c>
      <c r="I8" s="16">
        <f t="shared" ref="I8:I14" si="1">((1/G8)-(1/H8))*100*0.35*8760*F8</f>
        <v>1004.5996954339946</v>
      </c>
      <c r="J8" s="17">
        <f t="shared" si="0"/>
        <v>0.11468033052899482</v>
      </c>
    </row>
    <row r="9" spans="1:10" ht="15.5">
      <c r="A9" s="13"/>
      <c r="B9" s="15">
        <v>75</v>
      </c>
      <c r="C9" s="16">
        <v>856.923</v>
      </c>
      <c r="F9" s="15">
        <v>75</v>
      </c>
      <c r="G9" s="15">
        <v>98</v>
      </c>
      <c r="H9" s="15">
        <v>98.6</v>
      </c>
      <c r="I9" s="16">
        <f>((1/G9)-(1/H9))*100*0.35*8760*F9</f>
        <v>1427.8470008692977</v>
      </c>
      <c r="J9" s="17">
        <f t="shared" si="0"/>
        <v>0.16299623297594723</v>
      </c>
    </row>
    <row r="10" spans="1:10" ht="15.5">
      <c r="A10" s="13"/>
      <c r="B10" s="15">
        <v>112.5</v>
      </c>
      <c r="C10" s="16">
        <v>1164.2550000000001</v>
      </c>
      <c r="F10" s="15">
        <v>112.5</v>
      </c>
      <c r="G10" s="15">
        <v>98.2</v>
      </c>
      <c r="H10" s="15">
        <v>98.74</v>
      </c>
      <c r="I10" s="16">
        <f t="shared" si="1"/>
        <v>1920.9400977778</v>
      </c>
      <c r="J10" s="17">
        <f t="shared" si="0"/>
        <v>0.2192853992897032</v>
      </c>
    </row>
    <row r="11" spans="1:10" ht="15.5">
      <c r="A11" s="13"/>
      <c r="B11" s="15">
        <v>150</v>
      </c>
      <c r="C11" s="16">
        <v>1510.6279999999999</v>
      </c>
      <c r="F11" s="15">
        <v>150</v>
      </c>
      <c r="G11" s="15">
        <v>98.3</v>
      </c>
      <c r="H11" s="15">
        <v>98.83</v>
      </c>
      <c r="I11" s="16">
        <f t="shared" si="1"/>
        <v>2508.9786514426514</v>
      </c>
      <c r="J11" s="17">
        <f t="shared" si="0"/>
        <v>0.2864130880642296</v>
      </c>
    </row>
    <row r="12" spans="1:10" ht="15.5">
      <c r="A12" s="13"/>
      <c r="B12" s="15">
        <v>225</v>
      </c>
      <c r="C12" s="16">
        <v>1818.96</v>
      </c>
      <c r="F12" s="15">
        <v>225</v>
      </c>
      <c r="G12" s="15">
        <v>98.5</v>
      </c>
      <c r="H12" s="15">
        <v>98.94</v>
      </c>
      <c r="I12" s="16">
        <f t="shared" si="1"/>
        <v>3114.5779783470389</v>
      </c>
      <c r="J12" s="17">
        <f t="shared" si="0"/>
        <v>0.35554543131815514</v>
      </c>
    </row>
    <row r="13" spans="1:10" ht="15.5">
      <c r="A13" s="13"/>
      <c r="B13" s="15">
        <v>300</v>
      </c>
      <c r="C13" s="16">
        <v>2439.6289999999999</v>
      </c>
      <c r="F13" s="15">
        <v>300</v>
      </c>
      <c r="G13" s="15">
        <v>98.6</v>
      </c>
      <c r="H13" s="15">
        <v>99.02</v>
      </c>
      <c r="I13" s="16">
        <f t="shared" si="1"/>
        <v>3956.7886996418229</v>
      </c>
      <c r="J13" s="17">
        <f t="shared" si="0"/>
        <v>0.45168820772166929</v>
      </c>
    </row>
    <row r="14" spans="1:10" ht="15.5">
      <c r="A14" s="13"/>
      <c r="B14" s="15">
        <v>500</v>
      </c>
      <c r="C14" s="16">
        <v>3512.7849999999999</v>
      </c>
      <c r="F14" s="15">
        <v>500</v>
      </c>
      <c r="G14" s="15">
        <v>98.7</v>
      </c>
      <c r="H14" s="15">
        <v>99.14</v>
      </c>
      <c r="I14" s="16">
        <f t="shared" si="1"/>
        <v>6893.3251494770939</v>
      </c>
      <c r="J14" s="17">
        <f t="shared" si="0"/>
        <v>0.78690926363893765</v>
      </c>
    </row>
    <row r="16" spans="1:10" ht="15.5">
      <c r="A16" s="24"/>
      <c r="B16" s="24"/>
      <c r="C16" s="24"/>
    </row>
    <row r="17" spans="1:6" ht="15.5">
      <c r="A17" s="24"/>
      <c r="B17" s="212" t="s">
        <v>83</v>
      </c>
      <c r="C17" s="213"/>
      <c r="D17" s="213"/>
      <c r="E17" s="213"/>
      <c r="F17" s="214"/>
    </row>
    <row r="18" spans="1:6" ht="18" customHeight="1">
      <c r="A18" s="24"/>
      <c r="B18" s="209" t="s">
        <v>84</v>
      </c>
      <c r="C18" s="210"/>
      <c r="D18" s="210"/>
      <c r="E18" s="210"/>
      <c r="F18" s="211"/>
    </row>
    <row r="19" spans="1:6" ht="15.5">
      <c r="A19" s="24"/>
      <c r="B19" s="209" t="s">
        <v>85</v>
      </c>
      <c r="C19" s="210"/>
      <c r="D19" s="210"/>
      <c r="E19" s="210"/>
      <c r="F19" s="211"/>
    </row>
    <row r="20" spans="1:6" ht="15.5">
      <c r="A20" s="24"/>
      <c r="B20" s="209" t="s">
        <v>86</v>
      </c>
      <c r="C20" s="210"/>
      <c r="D20" s="210"/>
      <c r="E20" s="210"/>
      <c r="F20" s="211"/>
    </row>
    <row r="21" spans="1:6" ht="15.5">
      <c r="A21" s="24"/>
      <c r="B21" s="209" t="s">
        <v>87</v>
      </c>
      <c r="C21" s="210"/>
      <c r="D21" s="210"/>
      <c r="E21" s="210"/>
      <c r="F21" s="211"/>
    </row>
    <row r="22" spans="1:6" ht="15.5">
      <c r="A22" s="24"/>
      <c r="B22" s="206" t="s">
        <v>88</v>
      </c>
      <c r="C22" s="207"/>
      <c r="D22" s="207"/>
      <c r="E22" s="207"/>
      <c r="F22" s="208"/>
    </row>
    <row r="23" spans="1:6" ht="15.5">
      <c r="A23" s="24"/>
      <c r="B23" s="24"/>
      <c r="C23" s="25"/>
    </row>
    <row r="24" spans="1:6" ht="15.5">
      <c r="A24" s="24"/>
      <c r="B24" s="24"/>
      <c r="C24" s="25"/>
    </row>
  </sheetData>
  <sheetProtection algorithmName="SHA-512" hashValue="FZ++q4Ud5keF2lfgCUIE7JuGipfxWlvtAWryKZTU2zlLKWb1G8hhIn2Z2mmYxt/NDbI6ESwZ2qYfdYvBvCuxdQ==" saltValue="E9i/7vsE/5qI9aD5S79a9A==" spinCount="100000" sheet="1" objects="1" scenarios="1"/>
  <mergeCells count="8">
    <mergeCell ref="F4:J4"/>
    <mergeCell ref="B4:C4"/>
    <mergeCell ref="B22:F22"/>
    <mergeCell ref="B21:F21"/>
    <mergeCell ref="B20:F20"/>
    <mergeCell ref="B19:F19"/>
    <mergeCell ref="B18:F18"/>
    <mergeCell ref="B17:F17"/>
  </mergeCells>
  <hyperlinks>
    <hyperlink ref="B18" r:id="rId1" xr:uid="{083583F8-C643-4EC8-9C9B-0B7C24EC7D82}"/>
    <hyperlink ref="B19" r:id="rId2" xr:uid="{DFB5B5E0-4146-4E59-A285-83AA31BBB6B6}"/>
    <hyperlink ref="B20" r:id="rId3" xr:uid="{18C875AA-B55D-4230-AB5F-F41139C9A452}"/>
    <hyperlink ref="B22" r:id="rId4" xr:uid="{3DE3249B-C893-4971-B6FB-363AAA3CFD36}"/>
    <hyperlink ref="B21" r:id="rId5" xr:uid="{29335FF9-3E56-4A04-9B25-79DA04F8ACD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E5FB3-B356-4D40-BC2B-B52AF4FDEEEA}">
  <sheetPr>
    <tabColor theme="4" tint="0.79998168889431442"/>
  </sheetPr>
  <dimension ref="A1:P53"/>
  <sheetViews>
    <sheetView zoomScale="60" zoomScaleNormal="60" workbookViewId="0">
      <selection activeCell="K4" sqref="K4"/>
    </sheetView>
  </sheetViews>
  <sheetFormatPr defaultRowHeight="14.5"/>
  <cols>
    <col min="1" max="1" width="59.81640625" customWidth="1"/>
    <col min="6" max="6" width="6.453125" customWidth="1"/>
    <col min="7" max="7" width="27.54296875" customWidth="1"/>
    <col min="8" max="8" width="28.1796875" hidden="1" customWidth="1"/>
    <col min="9" max="9" width="0.81640625" customWidth="1"/>
    <col min="11" max="11" width="26.6328125" customWidth="1"/>
    <col min="13" max="13" width="26.26953125" customWidth="1"/>
    <col min="15" max="15" width="27.26953125" customWidth="1"/>
  </cols>
  <sheetData>
    <row r="1" spans="1:16" ht="15" thickBot="1">
      <c r="A1" s="152"/>
      <c r="B1" s="152"/>
      <c r="C1" s="152"/>
      <c r="D1" s="152"/>
      <c r="E1" s="152"/>
      <c r="F1" s="152"/>
      <c r="G1" s="152"/>
      <c r="H1" s="152"/>
      <c r="I1" s="152"/>
      <c r="J1" s="216"/>
      <c r="K1" s="216"/>
      <c r="L1" s="152"/>
      <c r="M1" s="152"/>
      <c r="N1" s="152"/>
      <c r="O1" s="152"/>
      <c r="P1" s="152"/>
    </row>
    <row r="2" spans="1:16" ht="26.5" thickBot="1">
      <c r="A2" s="153" t="s">
        <v>151</v>
      </c>
      <c r="B2" s="154"/>
      <c r="C2" s="154"/>
      <c r="D2" s="154"/>
      <c r="E2" s="155"/>
      <c r="F2" s="155"/>
      <c r="G2" s="156"/>
      <c r="H2" s="157"/>
      <c r="I2" s="158"/>
      <c r="J2" s="152"/>
      <c r="K2" s="216"/>
      <c r="L2" s="216"/>
      <c r="M2" s="216"/>
      <c r="N2" s="216"/>
      <c r="O2" s="152"/>
      <c r="P2" s="152"/>
    </row>
    <row r="3" spans="1:16" ht="26">
      <c r="A3" s="159" t="s">
        <v>152</v>
      </c>
      <c r="B3" s="160"/>
      <c r="C3" s="160"/>
      <c r="D3" s="160"/>
      <c r="E3" s="161"/>
      <c r="F3" s="161"/>
      <c r="G3" s="162"/>
      <c r="H3" s="163"/>
      <c r="I3" s="164"/>
      <c r="J3" s="152"/>
      <c r="K3" s="189">
        <f>'ECM Data'!C13</f>
        <v>0</v>
      </c>
      <c r="L3" s="152"/>
      <c r="M3" s="189">
        <f>'ECM Data'!C14</f>
        <v>0</v>
      </c>
      <c r="N3" s="152"/>
      <c r="O3" s="189">
        <f>'ECM Data'!C15</f>
        <v>0</v>
      </c>
      <c r="P3" s="152"/>
    </row>
    <row r="4" spans="1:16" ht="26">
      <c r="A4" s="166" t="s">
        <v>153</v>
      </c>
      <c r="B4" s="167"/>
      <c r="C4" s="167"/>
      <c r="D4" s="167"/>
      <c r="E4" s="168"/>
      <c r="F4" s="168"/>
      <c r="G4" s="169"/>
      <c r="H4" s="170"/>
      <c r="I4" s="171"/>
      <c r="J4" s="152"/>
      <c r="K4" s="172" t="s">
        <v>154</v>
      </c>
      <c r="L4" s="152"/>
      <c r="M4" s="172" t="s">
        <v>154</v>
      </c>
      <c r="N4" s="152"/>
      <c r="O4" s="172" t="s">
        <v>154</v>
      </c>
      <c r="P4" s="152"/>
    </row>
    <row r="5" spans="1:16" ht="26">
      <c r="A5" s="173" t="s">
        <v>155</v>
      </c>
      <c r="B5" s="167"/>
      <c r="C5" s="167"/>
      <c r="D5" s="167"/>
      <c r="E5" s="168"/>
      <c r="F5" s="168"/>
      <c r="G5" s="169"/>
      <c r="H5" s="170"/>
      <c r="I5" s="171"/>
      <c r="J5" s="152"/>
      <c r="K5" s="172"/>
      <c r="L5" s="152"/>
      <c r="M5" s="172"/>
      <c r="N5" s="152"/>
      <c r="O5" s="172"/>
      <c r="P5" s="152"/>
    </row>
    <row r="6" spans="1:16" ht="70.5" customHeight="1">
      <c r="A6" s="217" t="s">
        <v>165</v>
      </c>
      <c r="B6" s="218"/>
      <c r="C6" s="218"/>
      <c r="D6" s="218"/>
      <c r="E6" s="218"/>
      <c r="F6" s="218"/>
      <c r="G6" s="218"/>
      <c r="I6" s="171"/>
      <c r="J6" s="152"/>
      <c r="K6" s="174"/>
      <c r="L6" s="152"/>
      <c r="M6" s="174"/>
      <c r="N6" s="152"/>
      <c r="O6" s="174"/>
      <c r="P6" s="152"/>
    </row>
    <row r="7" spans="1:16" ht="86.5" customHeight="1">
      <c r="A7" s="173" t="s">
        <v>156</v>
      </c>
      <c r="B7" s="175"/>
      <c r="C7" s="167"/>
      <c r="D7" s="167"/>
      <c r="E7" s="168"/>
      <c r="F7" s="168"/>
      <c r="G7" s="169"/>
      <c r="H7" s="170"/>
      <c r="I7" s="171"/>
      <c r="J7" s="152"/>
      <c r="K7" s="186" t="s">
        <v>164</v>
      </c>
      <c r="L7" s="152"/>
      <c r="M7" s="186" t="s">
        <v>164</v>
      </c>
      <c r="N7" s="152"/>
      <c r="O7" s="186" t="s">
        <v>164</v>
      </c>
      <c r="P7" s="152"/>
    </row>
    <row r="8" spans="1:16" ht="26.5" thickBot="1">
      <c r="A8" s="173" t="s">
        <v>157</v>
      </c>
      <c r="B8" s="167"/>
      <c r="C8" s="167"/>
      <c r="D8" s="167"/>
      <c r="E8" s="168"/>
      <c r="F8" s="168"/>
      <c r="G8" s="169"/>
      <c r="H8" s="170"/>
      <c r="I8" s="171"/>
      <c r="J8" s="152"/>
      <c r="K8" s="176"/>
      <c r="L8" s="152"/>
      <c r="M8" s="176"/>
      <c r="N8" s="152"/>
      <c r="O8" s="176"/>
      <c r="P8" s="152"/>
    </row>
    <row r="9" spans="1:16" ht="26">
      <c r="A9" s="173" t="s">
        <v>158</v>
      </c>
      <c r="B9" s="167"/>
      <c r="C9" s="167"/>
      <c r="D9" s="167"/>
      <c r="E9" s="168"/>
      <c r="F9" s="168"/>
      <c r="G9" s="169"/>
      <c r="H9" s="170"/>
      <c r="I9" s="171"/>
      <c r="J9" s="152"/>
      <c r="K9" s="190">
        <f>'ECM Data'!E13</f>
        <v>0</v>
      </c>
      <c r="L9" s="177"/>
      <c r="M9" s="190">
        <f>'ECM Data'!E14</f>
        <v>0</v>
      </c>
      <c r="N9" s="177"/>
      <c r="O9" s="190">
        <f>'ECM Data'!E15</f>
        <v>0</v>
      </c>
      <c r="P9" s="152"/>
    </row>
    <row r="10" spans="1:16" ht="26.5" thickBot="1">
      <c r="A10" s="173" t="s">
        <v>159</v>
      </c>
      <c r="B10" s="167" t="s">
        <v>160</v>
      </c>
      <c r="C10" s="175"/>
      <c r="D10" s="167"/>
      <c r="E10" s="168"/>
      <c r="F10" s="168"/>
      <c r="G10" s="169"/>
      <c r="H10" s="170"/>
      <c r="I10" s="171"/>
      <c r="J10" s="219"/>
      <c r="K10" s="216"/>
      <c r="L10" s="152"/>
      <c r="M10" s="152"/>
      <c r="N10" s="152"/>
      <c r="O10" s="152"/>
      <c r="P10" s="152"/>
    </row>
    <row r="11" spans="1:16" ht="26">
      <c r="A11" s="173" t="s">
        <v>161</v>
      </c>
      <c r="B11" s="167"/>
      <c r="C11" s="167"/>
      <c r="D11" s="167"/>
      <c r="E11" s="168"/>
      <c r="F11" s="168"/>
      <c r="G11" s="169"/>
      <c r="H11" s="170"/>
      <c r="I11" s="171"/>
      <c r="J11" s="152"/>
      <c r="K11" s="189">
        <f>'ECM Data'!C16</f>
        <v>0</v>
      </c>
      <c r="L11" s="152"/>
      <c r="M11" s="189">
        <f>'ECM Data'!C17</f>
        <v>0</v>
      </c>
      <c r="N11" s="152"/>
      <c r="O11" s="189">
        <f>'ECM Data'!C18</f>
        <v>0</v>
      </c>
      <c r="P11" s="152"/>
    </row>
    <row r="12" spans="1:16" ht="26.5" thickBot="1">
      <c r="A12" s="178" t="s">
        <v>162</v>
      </c>
      <c r="B12" s="179"/>
      <c r="C12" s="179"/>
      <c r="D12" s="179"/>
      <c r="E12" s="180"/>
      <c r="F12" s="180"/>
      <c r="G12" s="181"/>
      <c r="H12" s="182"/>
      <c r="I12" s="183"/>
      <c r="J12" s="152"/>
      <c r="K12" s="172" t="s">
        <v>154</v>
      </c>
      <c r="L12" s="152"/>
      <c r="M12" s="172" t="s">
        <v>154</v>
      </c>
      <c r="N12" s="152"/>
      <c r="O12" s="172" t="s">
        <v>154</v>
      </c>
      <c r="P12" s="152"/>
    </row>
    <row r="13" spans="1:16">
      <c r="A13" s="152"/>
      <c r="B13" s="152"/>
      <c r="C13" s="152"/>
      <c r="D13" s="152"/>
      <c r="E13" s="152"/>
      <c r="F13" s="152"/>
      <c r="G13" s="152"/>
      <c r="H13" s="152"/>
      <c r="I13" s="152"/>
      <c r="J13" s="152"/>
      <c r="K13" s="174"/>
      <c r="L13" s="152"/>
      <c r="M13" s="174"/>
      <c r="N13" s="152"/>
      <c r="O13" s="174"/>
      <c r="P13" s="152"/>
    </row>
    <row r="14" spans="1:16">
      <c r="A14" s="152"/>
      <c r="B14" s="152"/>
      <c r="C14" s="152"/>
      <c r="D14" s="152"/>
      <c r="E14" s="152"/>
      <c r="F14" s="152"/>
      <c r="G14" s="152"/>
      <c r="H14" s="152"/>
      <c r="I14" s="152"/>
      <c r="J14" s="152"/>
      <c r="K14" s="174"/>
      <c r="L14" s="152"/>
      <c r="M14" s="174"/>
      <c r="N14" s="152"/>
      <c r="O14" s="174"/>
      <c r="P14" s="152"/>
    </row>
    <row r="15" spans="1:16" ht="70" customHeight="1" thickBot="1">
      <c r="A15" s="152"/>
      <c r="B15" s="152"/>
      <c r="C15" s="152"/>
      <c r="D15" s="152"/>
      <c r="E15" s="152"/>
      <c r="F15" s="152"/>
      <c r="G15" s="152"/>
      <c r="H15" s="152"/>
      <c r="I15" s="152"/>
      <c r="J15" s="152"/>
      <c r="K15" s="187" t="s">
        <v>163</v>
      </c>
      <c r="L15" s="152"/>
      <c r="M15" s="187" t="s">
        <v>163</v>
      </c>
      <c r="N15" s="152"/>
      <c r="O15" s="187" t="s">
        <v>163</v>
      </c>
      <c r="P15" s="152"/>
    </row>
    <row r="16" spans="1:16" ht="18.5">
      <c r="A16" s="152"/>
      <c r="B16" s="152"/>
      <c r="C16" s="152"/>
      <c r="D16" s="152"/>
      <c r="E16" s="152"/>
      <c r="F16" s="152"/>
      <c r="G16" s="152"/>
      <c r="H16" s="152"/>
      <c r="I16" s="152"/>
      <c r="J16" s="184"/>
      <c r="K16" s="190">
        <f>'ECM Data'!E16</f>
        <v>0</v>
      </c>
      <c r="L16" s="177"/>
      <c r="M16" s="190">
        <f>'ECM Data'!E17</f>
        <v>0</v>
      </c>
      <c r="N16" s="177"/>
      <c r="O16" s="190">
        <f>'ECM Data'!E18</f>
        <v>0</v>
      </c>
      <c r="P16" s="152"/>
    </row>
    <row r="17" spans="1:16">
      <c r="A17" s="152"/>
      <c r="B17" s="152"/>
      <c r="C17" s="152"/>
      <c r="D17" s="152"/>
      <c r="E17" s="152"/>
      <c r="F17" s="152"/>
      <c r="G17" s="152"/>
      <c r="H17" s="152"/>
      <c r="I17" s="152"/>
      <c r="J17" s="216"/>
      <c r="K17" s="216"/>
      <c r="L17" s="152"/>
      <c r="M17" s="152"/>
      <c r="N17" s="152"/>
      <c r="O17" s="152"/>
      <c r="P17" s="152"/>
    </row>
    <row r="18" spans="1:16" ht="15" thickBot="1">
      <c r="A18" s="152"/>
      <c r="B18" s="152"/>
      <c r="C18" s="152"/>
      <c r="D18" s="152"/>
      <c r="E18" s="152"/>
      <c r="F18" s="152"/>
      <c r="G18" s="152"/>
      <c r="H18" s="152"/>
      <c r="I18" s="152"/>
      <c r="J18" s="152"/>
      <c r="K18" s="216"/>
      <c r="L18" s="216"/>
      <c r="M18" s="152"/>
      <c r="N18" s="152"/>
      <c r="O18" s="152"/>
      <c r="P18" s="152"/>
    </row>
    <row r="19" spans="1:16">
      <c r="A19" s="152"/>
      <c r="B19" s="152"/>
      <c r="C19" s="152"/>
      <c r="D19" s="152"/>
      <c r="E19" s="152"/>
      <c r="F19" s="152"/>
      <c r="G19" s="152"/>
      <c r="H19" s="152"/>
      <c r="I19" s="152"/>
      <c r="J19" s="184"/>
      <c r="K19" s="165">
        <f>'ECM Data'!C19</f>
        <v>0</v>
      </c>
      <c r="L19" s="152"/>
      <c r="M19" s="165">
        <f>'ECM Data'!C20</f>
        <v>0</v>
      </c>
      <c r="N19" s="152"/>
      <c r="O19" s="165">
        <f>'ECM Data'!C21</f>
        <v>0</v>
      </c>
      <c r="P19" s="152"/>
    </row>
    <row r="20" spans="1:16">
      <c r="A20" s="152"/>
      <c r="B20" s="152"/>
      <c r="C20" s="152"/>
      <c r="D20" s="152"/>
      <c r="E20" s="152"/>
      <c r="F20" s="152"/>
      <c r="G20" s="152"/>
      <c r="H20" s="152"/>
      <c r="I20" s="152"/>
      <c r="J20" s="184"/>
      <c r="K20" s="172" t="s">
        <v>154</v>
      </c>
      <c r="L20" s="152"/>
      <c r="M20" s="172" t="s">
        <v>154</v>
      </c>
      <c r="N20" s="152"/>
      <c r="O20" s="172" t="s">
        <v>154</v>
      </c>
      <c r="P20" s="152"/>
    </row>
    <row r="21" spans="1:16">
      <c r="A21" s="152"/>
      <c r="B21" s="152"/>
      <c r="C21" s="152"/>
      <c r="D21" s="152"/>
      <c r="E21" s="152"/>
      <c r="F21" s="152"/>
      <c r="G21" s="152"/>
      <c r="H21" s="152"/>
      <c r="I21" s="152"/>
      <c r="J21" s="184"/>
      <c r="K21" s="174"/>
      <c r="L21" s="152"/>
      <c r="M21" s="174"/>
      <c r="N21" s="152"/>
      <c r="O21" s="174"/>
      <c r="P21" s="152"/>
    </row>
    <row r="22" spans="1:16">
      <c r="A22" s="152"/>
      <c r="B22" s="152"/>
      <c r="C22" s="152"/>
      <c r="D22" s="152"/>
      <c r="E22" s="152"/>
      <c r="F22" s="152"/>
      <c r="G22" s="152"/>
      <c r="H22" s="152"/>
      <c r="I22" s="152"/>
      <c r="J22" s="184"/>
      <c r="K22" s="174"/>
      <c r="L22" s="152"/>
      <c r="M22" s="174"/>
      <c r="N22" s="152"/>
      <c r="O22" s="174"/>
      <c r="P22" s="152"/>
    </row>
    <row r="23" spans="1:16" ht="94.5" customHeight="1" thickBot="1">
      <c r="A23" s="152"/>
      <c r="B23" s="152"/>
      <c r="C23" s="152"/>
      <c r="D23" s="152"/>
      <c r="E23" s="152"/>
      <c r="F23" s="152"/>
      <c r="G23" s="152"/>
      <c r="H23" s="152"/>
      <c r="I23" s="152"/>
      <c r="J23" s="184"/>
      <c r="K23" s="188" t="s">
        <v>163</v>
      </c>
      <c r="L23" s="152"/>
      <c r="M23" s="188" t="s">
        <v>163</v>
      </c>
      <c r="N23" s="152"/>
      <c r="O23" s="188" t="s">
        <v>163</v>
      </c>
      <c r="P23" s="152"/>
    </row>
    <row r="24" spans="1:16" ht="18.5">
      <c r="A24" s="152"/>
      <c r="B24" s="152"/>
      <c r="C24" s="152"/>
      <c r="D24" s="152"/>
      <c r="E24" s="152"/>
      <c r="F24" s="152"/>
      <c r="G24" s="152"/>
      <c r="H24" s="152"/>
      <c r="I24" s="152"/>
      <c r="J24" s="184"/>
      <c r="K24" s="190">
        <f>'ECM Data'!E19</f>
        <v>0</v>
      </c>
      <c r="L24" s="185"/>
      <c r="M24" s="190">
        <f>'ECM Data'!E20</f>
        <v>0</v>
      </c>
      <c r="N24" s="185"/>
      <c r="O24" s="190">
        <f>'ECM Data'!E21</f>
        <v>0</v>
      </c>
      <c r="P24" s="152"/>
    </row>
    <row r="25" spans="1:16" ht="15" thickBot="1">
      <c r="A25" s="152"/>
      <c r="B25" s="152"/>
      <c r="C25" s="152"/>
      <c r="D25" s="152"/>
      <c r="E25" s="152"/>
      <c r="F25" s="152"/>
      <c r="G25" s="152"/>
      <c r="H25" s="152"/>
      <c r="I25" s="152"/>
      <c r="J25" s="215"/>
      <c r="K25" s="215"/>
      <c r="L25" s="152"/>
      <c r="M25" s="184"/>
      <c r="N25" s="152"/>
      <c r="O25" s="184"/>
      <c r="P25" s="152"/>
    </row>
    <row r="26" spans="1:16">
      <c r="A26" s="152"/>
      <c r="B26" s="152"/>
      <c r="C26" s="152"/>
      <c r="D26" s="152"/>
      <c r="E26" s="152"/>
      <c r="F26" s="152"/>
      <c r="G26" s="152"/>
      <c r="H26" s="152"/>
      <c r="I26" s="152"/>
      <c r="J26" s="184"/>
      <c r="K26" s="189">
        <f>'ECM Data'!C22</f>
        <v>0</v>
      </c>
      <c r="L26" s="152"/>
      <c r="M26" s="189">
        <f>'ECM Data'!C23</f>
        <v>0</v>
      </c>
      <c r="N26" s="152"/>
      <c r="O26" s="189">
        <f>'ECM Data'!C24</f>
        <v>0</v>
      </c>
      <c r="P26" s="152"/>
    </row>
    <row r="27" spans="1:16">
      <c r="A27" s="152"/>
      <c r="B27" s="152"/>
      <c r="C27" s="152"/>
      <c r="D27" s="152"/>
      <c r="E27" s="152"/>
      <c r="F27" s="152"/>
      <c r="G27" s="152"/>
      <c r="H27" s="152"/>
      <c r="I27" s="152"/>
      <c r="J27" s="184"/>
      <c r="K27" s="172" t="s">
        <v>154</v>
      </c>
      <c r="L27" s="152"/>
      <c r="M27" s="172" t="s">
        <v>154</v>
      </c>
      <c r="N27" s="152"/>
      <c r="O27" s="172" t="s">
        <v>154</v>
      </c>
      <c r="P27" s="152"/>
    </row>
    <row r="28" spans="1:16">
      <c r="A28" s="152"/>
      <c r="B28" s="152"/>
      <c r="C28" s="152"/>
      <c r="D28" s="152"/>
      <c r="E28" s="152"/>
      <c r="F28" s="152"/>
      <c r="G28" s="152"/>
      <c r="H28" s="152"/>
      <c r="I28" s="152"/>
      <c r="J28" s="184"/>
      <c r="K28" s="174"/>
      <c r="L28" s="152"/>
      <c r="M28" s="174"/>
      <c r="N28" s="152"/>
      <c r="O28" s="174"/>
      <c r="P28" s="152"/>
    </row>
    <row r="29" spans="1:16">
      <c r="A29" s="152"/>
      <c r="B29" s="152"/>
      <c r="C29" s="152"/>
      <c r="D29" s="152"/>
      <c r="E29" s="152"/>
      <c r="F29" s="152"/>
      <c r="G29" s="152"/>
      <c r="H29" s="152"/>
      <c r="I29" s="152"/>
      <c r="J29" s="184"/>
      <c r="K29" s="174"/>
      <c r="L29" s="152"/>
      <c r="M29" s="174"/>
      <c r="N29" s="152"/>
      <c r="O29" s="174"/>
      <c r="P29" s="152"/>
    </row>
    <row r="30" spans="1:16" ht="98.5" customHeight="1" thickBot="1">
      <c r="A30" s="152"/>
      <c r="B30" s="152"/>
      <c r="C30" s="152"/>
      <c r="D30" s="152"/>
      <c r="E30" s="152"/>
      <c r="F30" s="152"/>
      <c r="G30" s="152"/>
      <c r="H30" s="152"/>
      <c r="I30" s="152"/>
      <c r="J30" s="184"/>
      <c r="K30" s="188" t="s">
        <v>163</v>
      </c>
      <c r="L30" s="152"/>
      <c r="M30" s="188" t="s">
        <v>163</v>
      </c>
      <c r="N30" s="152"/>
      <c r="O30" s="188" t="s">
        <v>163</v>
      </c>
      <c r="P30" s="152"/>
    </row>
    <row r="31" spans="1:16" ht="18.5">
      <c r="A31" s="152"/>
      <c r="B31" s="152"/>
      <c r="C31" s="152"/>
      <c r="D31" s="152"/>
      <c r="E31" s="152"/>
      <c r="F31" s="152"/>
      <c r="G31" s="152"/>
      <c r="H31" s="152"/>
      <c r="I31" s="152"/>
      <c r="J31" s="184"/>
      <c r="K31" s="190">
        <f>'ECM Data'!E22</f>
        <v>0</v>
      </c>
      <c r="L31" s="177"/>
      <c r="M31" s="190">
        <f>'ECM Data'!E23</f>
        <v>0</v>
      </c>
      <c r="N31" s="185"/>
      <c r="O31" s="190">
        <f>'ECM Data'!E24</f>
        <v>0</v>
      </c>
      <c r="P31" s="152"/>
    </row>
    <row r="32" spans="1:16">
      <c r="A32" s="152"/>
      <c r="B32" s="152"/>
      <c r="C32" s="152"/>
      <c r="D32" s="152"/>
      <c r="E32" s="152"/>
      <c r="F32" s="152"/>
      <c r="G32" s="152"/>
      <c r="H32" s="152"/>
      <c r="I32" s="152"/>
      <c r="J32" s="215"/>
      <c r="K32" s="215"/>
      <c r="L32" s="184"/>
      <c r="M32" s="184"/>
      <c r="N32" s="152"/>
      <c r="O32" s="184"/>
      <c r="P32" s="152"/>
    </row>
    <row r="33" spans="1:16" ht="15" thickBot="1">
      <c r="A33" s="152"/>
      <c r="B33" s="152"/>
      <c r="C33" s="152"/>
      <c r="D33" s="152"/>
      <c r="E33" s="152"/>
      <c r="F33" s="152"/>
      <c r="G33" s="152"/>
      <c r="H33" s="152"/>
      <c r="I33" s="152"/>
      <c r="J33" s="152"/>
      <c r="K33" s="215"/>
      <c r="L33" s="215"/>
      <c r="M33" s="184"/>
      <c r="N33" s="152"/>
      <c r="O33" s="184"/>
      <c r="P33" s="152"/>
    </row>
    <row r="34" spans="1:16">
      <c r="A34" s="152"/>
      <c r="B34" s="152"/>
      <c r="C34" s="152"/>
      <c r="D34" s="152"/>
      <c r="E34" s="152"/>
      <c r="F34" s="152"/>
      <c r="G34" s="152"/>
      <c r="H34" s="152"/>
      <c r="I34" s="152"/>
      <c r="J34" s="152"/>
      <c r="K34" s="189">
        <f>'ECM Data'!C25</f>
        <v>0</v>
      </c>
      <c r="L34" s="184"/>
      <c r="M34" s="189">
        <f>'ECM Data'!C26</f>
        <v>0</v>
      </c>
      <c r="N34" s="152"/>
      <c r="O34" s="189">
        <f>'ECM Data'!C27</f>
        <v>0</v>
      </c>
      <c r="P34" s="152"/>
    </row>
    <row r="35" spans="1:16">
      <c r="A35" s="152"/>
      <c r="B35" s="152"/>
      <c r="C35" s="152"/>
      <c r="D35" s="152"/>
      <c r="E35" s="152"/>
      <c r="F35" s="152"/>
      <c r="G35" s="152"/>
      <c r="H35" s="152"/>
      <c r="I35" s="152"/>
      <c r="J35" s="152"/>
      <c r="K35" s="172" t="s">
        <v>154</v>
      </c>
      <c r="L35" s="184"/>
      <c r="M35" s="172" t="s">
        <v>154</v>
      </c>
      <c r="N35" s="152"/>
      <c r="O35" s="172" t="s">
        <v>154</v>
      </c>
      <c r="P35" s="152"/>
    </row>
    <row r="36" spans="1:16">
      <c r="A36" s="152"/>
      <c r="B36" s="152"/>
      <c r="C36" s="152"/>
      <c r="D36" s="152"/>
      <c r="E36" s="152"/>
      <c r="F36" s="152"/>
      <c r="G36" s="152"/>
      <c r="H36" s="152"/>
      <c r="I36" s="152"/>
      <c r="J36" s="152"/>
      <c r="K36" s="174"/>
      <c r="L36" s="184"/>
      <c r="M36" s="174"/>
      <c r="N36" s="152"/>
      <c r="O36" s="174"/>
      <c r="P36" s="152"/>
    </row>
    <row r="37" spans="1:16">
      <c r="A37" s="152"/>
      <c r="B37" s="152"/>
      <c r="C37" s="152"/>
      <c r="D37" s="152"/>
      <c r="E37" s="152"/>
      <c r="F37" s="152"/>
      <c r="G37" s="152"/>
      <c r="H37" s="152"/>
      <c r="I37" s="152"/>
      <c r="J37" s="152"/>
      <c r="K37" s="174"/>
      <c r="L37" s="184"/>
      <c r="M37" s="174"/>
      <c r="N37" s="152"/>
      <c r="O37" s="174"/>
      <c r="P37" s="152"/>
    </row>
    <row r="38" spans="1:16" ht="95.5" customHeight="1" thickBot="1">
      <c r="A38" s="152"/>
      <c r="B38" s="152"/>
      <c r="C38" s="152"/>
      <c r="D38" s="152"/>
      <c r="E38" s="152"/>
      <c r="F38" s="152"/>
      <c r="G38" s="152"/>
      <c r="H38" s="152"/>
      <c r="I38" s="152"/>
      <c r="J38" s="152"/>
      <c r="K38" s="188" t="s">
        <v>163</v>
      </c>
      <c r="L38" s="184"/>
      <c r="M38" s="188" t="s">
        <v>163</v>
      </c>
      <c r="N38" s="152"/>
      <c r="O38" s="188" t="s">
        <v>163</v>
      </c>
      <c r="P38" s="152"/>
    </row>
    <row r="39" spans="1:16" ht="18.5">
      <c r="A39" s="152"/>
      <c r="B39" s="152"/>
      <c r="C39" s="152"/>
      <c r="D39" s="152"/>
      <c r="E39" s="152"/>
      <c r="F39" s="152"/>
      <c r="G39" s="152"/>
      <c r="H39" s="152"/>
      <c r="I39" s="152"/>
      <c r="J39" s="184"/>
      <c r="K39" s="190">
        <f>'ECM Data'!E25</f>
        <v>0</v>
      </c>
      <c r="L39" s="177"/>
      <c r="M39" s="190">
        <f>'ECM Data'!E26</f>
        <v>0</v>
      </c>
      <c r="N39" s="185"/>
      <c r="O39" s="190">
        <f>'ECM Data'!E27</f>
        <v>0</v>
      </c>
      <c r="P39" s="152"/>
    </row>
    <row r="40" spans="1:16" ht="15" thickBot="1">
      <c r="A40" s="152"/>
      <c r="B40" s="152"/>
      <c r="C40" s="152"/>
      <c r="D40" s="152"/>
      <c r="E40" s="152"/>
      <c r="F40" s="152"/>
      <c r="G40" s="152"/>
      <c r="H40" s="152"/>
      <c r="I40" s="152"/>
      <c r="J40" s="215"/>
      <c r="K40" s="215"/>
      <c r="L40" s="184"/>
      <c r="M40" s="184"/>
      <c r="N40" s="152"/>
      <c r="O40" s="184"/>
      <c r="P40" s="152"/>
    </row>
    <row r="41" spans="1:16">
      <c r="A41" s="152"/>
      <c r="B41" s="152"/>
      <c r="C41" s="152"/>
      <c r="D41" s="152"/>
      <c r="E41" s="152"/>
      <c r="F41" s="152"/>
      <c r="G41" s="152"/>
      <c r="H41" s="152"/>
      <c r="I41" s="152"/>
      <c r="J41" s="152"/>
      <c r="K41" s="189">
        <f>'ECM Data'!C28</f>
        <v>0</v>
      </c>
      <c r="L41" s="184"/>
      <c r="M41" s="189">
        <f>'ECM Data'!C29</f>
        <v>0</v>
      </c>
      <c r="N41" s="152"/>
      <c r="O41" s="189">
        <f>'ECM Data'!C30</f>
        <v>0</v>
      </c>
      <c r="P41" s="152"/>
    </row>
    <row r="42" spans="1:16">
      <c r="A42" s="152"/>
      <c r="B42" s="152"/>
      <c r="C42" s="152"/>
      <c r="D42" s="152"/>
      <c r="E42" s="152"/>
      <c r="F42" s="152"/>
      <c r="G42" s="152"/>
      <c r="H42" s="152"/>
      <c r="I42" s="152"/>
      <c r="J42" s="152"/>
      <c r="K42" s="172" t="s">
        <v>154</v>
      </c>
      <c r="L42" s="184"/>
      <c r="M42" s="172" t="s">
        <v>154</v>
      </c>
      <c r="N42" s="152"/>
      <c r="O42" s="172" t="s">
        <v>154</v>
      </c>
      <c r="P42" s="152"/>
    </row>
    <row r="43" spans="1:16">
      <c r="A43" s="152"/>
      <c r="B43" s="152"/>
      <c r="C43" s="152"/>
      <c r="D43" s="152"/>
      <c r="E43" s="152"/>
      <c r="F43" s="152"/>
      <c r="G43" s="152"/>
      <c r="H43" s="152"/>
      <c r="I43" s="152"/>
      <c r="J43" s="152"/>
      <c r="K43" s="174"/>
      <c r="L43" s="184"/>
      <c r="M43" s="174"/>
      <c r="N43" s="152"/>
      <c r="O43" s="174"/>
      <c r="P43" s="152"/>
    </row>
    <row r="44" spans="1:16">
      <c r="A44" s="152"/>
      <c r="B44" s="152"/>
      <c r="C44" s="152"/>
      <c r="D44" s="152"/>
      <c r="E44" s="152"/>
      <c r="F44" s="152"/>
      <c r="G44" s="152"/>
      <c r="H44" s="152"/>
      <c r="I44" s="152"/>
      <c r="J44" s="152"/>
      <c r="K44" s="174"/>
      <c r="L44" s="184"/>
      <c r="M44" s="174"/>
      <c r="N44" s="152"/>
      <c r="O44" s="174"/>
      <c r="P44" s="152"/>
    </row>
    <row r="45" spans="1:16" ht="92.15" customHeight="1" thickBot="1">
      <c r="A45" s="152"/>
      <c r="B45" s="152"/>
      <c r="C45" s="152"/>
      <c r="D45" s="152"/>
      <c r="E45" s="152"/>
      <c r="F45" s="152"/>
      <c r="G45" s="152"/>
      <c r="H45" s="152"/>
      <c r="I45" s="152"/>
      <c r="J45" s="152"/>
      <c r="K45" s="188" t="s">
        <v>163</v>
      </c>
      <c r="L45" s="184"/>
      <c r="M45" s="188" t="s">
        <v>163</v>
      </c>
      <c r="N45" s="152"/>
      <c r="O45" s="188" t="s">
        <v>163</v>
      </c>
      <c r="P45" s="152"/>
    </row>
    <row r="46" spans="1:16" ht="18.5">
      <c r="A46" s="152"/>
      <c r="B46" s="152"/>
      <c r="C46" s="152"/>
      <c r="D46" s="152"/>
      <c r="E46" s="152"/>
      <c r="F46" s="152"/>
      <c r="G46" s="152"/>
      <c r="H46" s="152"/>
      <c r="I46" s="152"/>
      <c r="J46" s="152"/>
      <c r="K46" s="190">
        <f>'ECM Data'!E28</f>
        <v>0</v>
      </c>
      <c r="L46" s="177"/>
      <c r="M46" s="190">
        <f>'ECM Data'!E29</f>
        <v>0</v>
      </c>
      <c r="N46" s="185"/>
      <c r="O46" s="190">
        <f>'ECM Data'!E30</f>
        <v>0</v>
      </c>
      <c r="P46" s="152"/>
    </row>
    <row r="47" spans="1:16" ht="15" thickBot="1">
      <c r="A47" s="152"/>
      <c r="B47" s="152"/>
      <c r="C47" s="152"/>
      <c r="D47" s="152"/>
      <c r="E47" s="152"/>
      <c r="F47" s="152"/>
      <c r="G47" s="152"/>
      <c r="H47" s="152"/>
      <c r="I47" s="152"/>
      <c r="J47" s="215"/>
      <c r="K47" s="215"/>
      <c r="L47" s="184"/>
      <c r="M47" s="184"/>
      <c r="N47" s="152"/>
      <c r="O47" s="184"/>
      <c r="P47" s="152"/>
    </row>
    <row r="48" spans="1:16">
      <c r="A48" s="152"/>
      <c r="B48" s="152"/>
      <c r="C48" s="152"/>
      <c r="D48" s="152"/>
      <c r="E48" s="152"/>
      <c r="F48" s="152"/>
      <c r="G48" s="152"/>
      <c r="H48" s="152"/>
      <c r="I48" s="152"/>
      <c r="J48" s="152"/>
      <c r="K48" s="189">
        <f>'ECM Data'!C31</f>
        <v>0</v>
      </c>
      <c r="L48" s="184"/>
      <c r="M48" s="189">
        <f>'ECM Data'!C32</f>
        <v>0</v>
      </c>
      <c r="N48" s="152"/>
      <c r="O48" s="152"/>
      <c r="P48" s="152"/>
    </row>
    <row r="49" spans="1:16">
      <c r="A49" s="152"/>
      <c r="B49" s="152"/>
      <c r="C49" s="152"/>
      <c r="D49" s="152"/>
      <c r="E49" s="152"/>
      <c r="F49" s="152"/>
      <c r="G49" s="152"/>
      <c r="H49" s="152"/>
      <c r="I49" s="152"/>
      <c r="J49" s="152"/>
      <c r="K49" s="172" t="s">
        <v>154</v>
      </c>
      <c r="L49" s="184"/>
      <c r="M49" s="172" t="s">
        <v>154</v>
      </c>
      <c r="N49" s="152"/>
      <c r="O49" s="152"/>
      <c r="P49" s="152"/>
    </row>
    <row r="50" spans="1:16">
      <c r="A50" s="152"/>
      <c r="B50" s="152"/>
      <c r="C50" s="152"/>
      <c r="D50" s="152"/>
      <c r="E50" s="152"/>
      <c r="F50" s="152"/>
      <c r="G50" s="152"/>
      <c r="H50" s="152"/>
      <c r="I50" s="152"/>
      <c r="J50" s="152"/>
      <c r="K50" s="174"/>
      <c r="L50" s="184"/>
      <c r="M50" s="174"/>
      <c r="N50" s="152"/>
      <c r="O50" s="152"/>
      <c r="P50" s="152"/>
    </row>
    <row r="51" spans="1:16">
      <c r="A51" s="152"/>
      <c r="B51" s="152"/>
      <c r="C51" s="152"/>
      <c r="D51" s="152"/>
      <c r="E51" s="152"/>
      <c r="F51" s="152"/>
      <c r="G51" s="152"/>
      <c r="H51" s="152"/>
      <c r="I51" s="152"/>
      <c r="J51" s="152"/>
      <c r="K51" s="174"/>
      <c r="L51" s="184"/>
      <c r="M51" s="174"/>
      <c r="N51" s="152"/>
      <c r="O51" s="152"/>
      <c r="P51" s="152"/>
    </row>
    <row r="52" spans="1:16" ht="92.15" customHeight="1" thickBot="1">
      <c r="A52" s="152"/>
      <c r="B52" s="152"/>
      <c r="C52" s="152"/>
      <c r="D52" s="152"/>
      <c r="E52" s="152"/>
      <c r="F52" s="152"/>
      <c r="G52" s="152"/>
      <c r="H52" s="152"/>
      <c r="I52" s="152"/>
      <c r="J52" s="152"/>
      <c r="K52" s="188" t="s">
        <v>163</v>
      </c>
      <c r="L52" s="184"/>
      <c r="M52" s="188" t="s">
        <v>163</v>
      </c>
      <c r="N52" s="152"/>
      <c r="O52" s="152"/>
      <c r="P52" s="152"/>
    </row>
    <row r="53" spans="1:16" ht="18.5">
      <c r="A53" s="152"/>
      <c r="B53" s="152"/>
      <c r="C53" s="152"/>
      <c r="D53" s="152"/>
      <c r="E53" s="152"/>
      <c r="F53" s="152"/>
      <c r="G53" s="152"/>
      <c r="H53" s="152"/>
      <c r="I53" s="152"/>
      <c r="J53" s="152"/>
      <c r="K53" s="190">
        <f>'ECM Data'!E31</f>
        <v>0</v>
      </c>
      <c r="L53" s="177"/>
      <c r="M53" s="190">
        <f>'ECM Data'!E32</f>
        <v>0</v>
      </c>
      <c r="N53" s="185"/>
      <c r="O53" s="152"/>
      <c r="P53" s="152"/>
    </row>
  </sheetData>
  <sheetProtection algorithmName="SHA-512" hashValue="WfGYOOwRWYA1/4DtHfXQ5yAA9u6ciXo2MdSIPBhpmC2mwCH3j1g1kg/B1M9wJNDZEkA6VKcmq+vqUeOxaRh4Wg==" saltValue="L4veRixc6Uatzk3dYROukg==" spinCount="100000" sheet="1" formatCells="0" formatColumns="0" formatRows="0" insertColumns="0" insertRows="0" insertHyperlinks="0"/>
  <mergeCells count="12">
    <mergeCell ref="J47:K47"/>
    <mergeCell ref="J1:K1"/>
    <mergeCell ref="K2:L2"/>
    <mergeCell ref="M2:N2"/>
    <mergeCell ref="A6:G6"/>
    <mergeCell ref="J10:K10"/>
    <mergeCell ref="J17:K17"/>
    <mergeCell ref="K18:L18"/>
    <mergeCell ref="J25:K25"/>
    <mergeCell ref="J32:K32"/>
    <mergeCell ref="K33:L33"/>
    <mergeCell ref="J40:K40"/>
  </mergeCells>
  <pageMargins left="0.7" right="0.7" top="0.75" bottom="0.75" header="0.3" footer="0.3"/>
  <pageSetup orientation="portrait"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D3515-C375-4D2C-BB7C-FF39104A5335}">
  <sheetPr>
    <tabColor theme="4" tint="0.79998168889431442"/>
  </sheetPr>
  <dimension ref="B1:N10"/>
  <sheetViews>
    <sheetView zoomScale="80" zoomScaleNormal="80" workbookViewId="0">
      <selection activeCell="C5" sqref="C5"/>
    </sheetView>
  </sheetViews>
  <sheetFormatPr defaultRowHeight="14.5"/>
  <cols>
    <col min="1" max="1" width="21.7265625" customWidth="1"/>
    <col min="2" max="2" width="39.453125" bestFit="1" customWidth="1"/>
    <col min="3" max="3" width="14.1796875" customWidth="1"/>
  </cols>
  <sheetData>
    <row r="1" spans="2:14" s="1" customFormat="1" ht="21">
      <c r="B1" s="36" t="str">
        <f>Instructions!B1</f>
        <v>NHSaves Transformer Replacement Calculator</v>
      </c>
      <c r="E1" s="36"/>
      <c r="F1" s="26"/>
      <c r="G1" s="2"/>
      <c r="H1" s="2"/>
      <c r="I1" s="2"/>
      <c r="J1" s="2"/>
      <c r="K1" s="2"/>
    </row>
    <row r="2" spans="2:14" s="1" customFormat="1">
      <c r="B2" s="2" t="str">
        <f>Instructions!B2</f>
        <v xml:space="preserve"> v1.2 6/18/2026</v>
      </c>
      <c r="C2" s="2"/>
      <c r="E2" s="2"/>
      <c r="F2" s="2"/>
      <c r="G2" s="2"/>
      <c r="H2" s="2"/>
      <c r="I2" s="2"/>
      <c r="J2" s="2"/>
      <c r="K2" s="2"/>
      <c r="L2" s="2"/>
      <c r="M2" s="2"/>
      <c r="N2" s="2"/>
    </row>
    <row r="3" spans="2:14" s="1" customFormat="1" ht="15" thickBot="1"/>
    <row r="4" spans="2:14" ht="18.5">
      <c r="B4" s="220" t="s">
        <v>89</v>
      </c>
      <c r="C4" s="221"/>
    </row>
    <row r="5" spans="2:14" ht="15.5">
      <c r="B5" s="22" t="s">
        <v>135</v>
      </c>
      <c r="C5" s="127"/>
    </row>
    <row r="6" spans="2:14" ht="15.5">
      <c r="B6" s="22" t="s">
        <v>136</v>
      </c>
      <c r="C6" s="30">
        <f>'ECM Data'!F33</f>
        <v>0</v>
      </c>
    </row>
    <row r="7" spans="2:14" ht="15.5">
      <c r="B7" s="22" t="s">
        <v>90</v>
      </c>
      <c r="C7" s="33">
        <f>'ECM Data'!L33</f>
        <v>0</v>
      </c>
    </row>
    <row r="8" spans="2:14" ht="15.5">
      <c r="B8" s="22" t="s">
        <v>91</v>
      </c>
      <c r="C8" s="31">
        <f>'ECM Data'!N33</f>
        <v>0</v>
      </c>
    </row>
    <row r="9" spans="2:14" ht="15.5">
      <c r="B9" s="22" t="s">
        <v>92</v>
      </c>
      <c r="C9" s="31">
        <f>'ECM Data'!N33</f>
        <v>0</v>
      </c>
    </row>
    <row r="10" spans="2:14" ht="16" thickBot="1">
      <c r="B10" s="23" t="s">
        <v>93</v>
      </c>
      <c r="C10" s="32">
        <v>30</v>
      </c>
    </row>
  </sheetData>
  <sheetProtection algorithmName="SHA-512" hashValue="AVcjbQ4aevnLFW/hMgpxG5ff30ssnpvhsyBI2pDDU24obNwDKV0mGe88T7UZQfBC+YJiAA9IZVGe+LHUmn2h0g==" saltValue="fbizNKhkZA7tgd0iZpHIAQ==" spinCount="100000" sheet="1" objects="1" scenarios="1"/>
  <protectedRanges>
    <protectedRange sqref="C5" name="Range1"/>
  </protectedRanges>
  <mergeCells count="1">
    <mergeCell ref="B4:C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25CF9-7F92-4304-9B63-35C1005B2D73}">
  <sheetPr>
    <tabColor rgb="FFCC0000"/>
  </sheetPr>
  <dimension ref="A1:K57"/>
  <sheetViews>
    <sheetView zoomScale="70" zoomScaleNormal="70" zoomScaleSheetLayoutView="70" zoomScalePageLayoutView="70" workbookViewId="0"/>
  </sheetViews>
  <sheetFormatPr defaultColWidth="8.81640625" defaultRowHeight="14.5"/>
  <cols>
    <col min="1" max="2" width="5.453125" customWidth="1"/>
    <col min="3" max="3" width="2.453125" customWidth="1"/>
    <col min="4" max="4" width="22.54296875" customWidth="1"/>
    <col min="5" max="5" width="28" customWidth="1"/>
    <col min="6" max="6" width="10" customWidth="1"/>
    <col min="8" max="8" width="9.54296875" customWidth="1"/>
    <col min="9" max="9" width="7.7265625" customWidth="1"/>
    <col min="10" max="11" width="11.26953125" customWidth="1"/>
    <col min="12" max="12" width="16.453125" customWidth="1"/>
  </cols>
  <sheetData>
    <row r="1" spans="1:11" s="46" customFormat="1" ht="18.75" customHeight="1">
      <c r="A1" s="40" t="s">
        <v>94</v>
      </c>
      <c r="B1" s="41"/>
      <c r="C1" s="42"/>
      <c r="D1" s="43">
        <f>'Project Data'!C22</f>
        <v>0</v>
      </c>
      <c r="E1" s="44"/>
      <c r="F1" s="44"/>
      <c r="G1" s="44"/>
      <c r="H1" s="44"/>
      <c r="I1" s="44"/>
      <c r="J1" s="45"/>
    </row>
    <row r="2" spans="1:11" s="46" customFormat="1" ht="18.75" customHeight="1">
      <c r="A2" s="40" t="s">
        <v>95</v>
      </c>
      <c r="B2" s="41"/>
      <c r="C2" s="42"/>
      <c r="D2" s="43">
        <f>'Project Data'!C14</f>
        <v>0</v>
      </c>
      <c r="E2" s="44"/>
      <c r="F2" s="44"/>
      <c r="G2" s="44"/>
      <c r="H2" s="44"/>
      <c r="I2" s="44"/>
      <c r="J2" s="45"/>
    </row>
    <row r="3" spans="1:11" s="46" customFormat="1" ht="18.75" customHeight="1">
      <c r="A3" s="40" t="s">
        <v>96</v>
      </c>
      <c r="B3" s="41"/>
      <c r="C3" s="42"/>
      <c r="D3" s="41" t="s">
        <v>97</v>
      </c>
      <c r="E3" s="44"/>
      <c r="F3" s="44"/>
      <c r="G3" s="44"/>
      <c r="H3" s="44"/>
      <c r="I3" s="44"/>
      <c r="J3" s="45"/>
    </row>
    <row r="4" spans="1:11" ht="13.5" customHeight="1">
      <c r="A4" s="229" t="s">
        <v>98</v>
      </c>
      <c r="B4" s="229"/>
      <c r="C4" s="229"/>
      <c r="D4" s="229"/>
      <c r="E4" s="229"/>
      <c r="F4" s="229"/>
      <c r="G4" s="229"/>
      <c r="H4" s="229"/>
      <c r="I4" s="229"/>
      <c r="J4" s="229"/>
    </row>
    <row r="5" spans="1:11" ht="13.5" customHeight="1">
      <c r="A5" s="229"/>
      <c r="B5" s="229"/>
      <c r="C5" s="229"/>
      <c r="D5" s="229"/>
      <c r="E5" s="229"/>
      <c r="F5" s="229"/>
      <c r="G5" s="229"/>
      <c r="H5" s="229"/>
      <c r="I5" s="229"/>
      <c r="J5" s="229"/>
    </row>
    <row r="6" spans="1:11" ht="18" customHeight="1">
      <c r="A6" s="229"/>
      <c r="B6" s="229"/>
      <c r="C6" s="229"/>
      <c r="D6" s="229"/>
      <c r="E6" s="229"/>
      <c r="F6" s="229"/>
      <c r="G6" s="229"/>
      <c r="H6" s="229"/>
      <c r="I6" s="229"/>
      <c r="J6" s="229"/>
    </row>
    <row r="7" spans="1:11" ht="18" customHeight="1">
      <c r="A7" s="48" t="s">
        <v>99</v>
      </c>
      <c r="B7" s="47"/>
      <c r="C7" s="47"/>
      <c r="D7" s="47"/>
      <c r="E7" s="47"/>
      <c r="F7" s="47"/>
      <c r="G7" s="47"/>
      <c r="H7" s="47"/>
      <c r="I7" s="47"/>
      <c r="J7" s="47"/>
    </row>
    <row r="8" spans="1:11" ht="14.25" customHeight="1">
      <c r="A8" s="230" t="s">
        <v>100</v>
      </c>
      <c r="B8" s="230"/>
      <c r="C8" s="230"/>
      <c r="D8" s="230"/>
      <c r="E8" s="230"/>
      <c r="F8" s="230"/>
      <c r="G8" s="230"/>
      <c r="H8" s="230"/>
      <c r="I8" s="230"/>
      <c r="J8" s="230"/>
    </row>
    <row r="9" spans="1:11" ht="14.25" customHeight="1">
      <c r="A9" s="231"/>
      <c r="B9" s="231"/>
      <c r="C9" s="231"/>
      <c r="D9" s="231"/>
      <c r="E9" s="231"/>
      <c r="F9" s="231"/>
      <c r="G9" s="231"/>
      <c r="H9" s="231"/>
      <c r="I9" s="231"/>
      <c r="J9" s="231"/>
    </row>
    <row r="10" spans="1:11">
      <c r="A10" s="123"/>
      <c r="B10" s="94"/>
      <c r="C10" s="124" t="s">
        <v>101</v>
      </c>
      <c r="D10" s="124"/>
      <c r="E10" s="124"/>
      <c r="F10" s="124"/>
      <c r="G10" s="124"/>
      <c r="H10" s="124"/>
      <c r="I10" s="124"/>
      <c r="J10" s="124"/>
    </row>
    <row r="11" spans="1:11" ht="15" thickBot="1">
      <c r="A11" s="49"/>
      <c r="B11" s="50"/>
      <c r="C11" s="51" t="s">
        <v>103</v>
      </c>
      <c r="D11" s="52"/>
      <c r="E11" s="52"/>
      <c r="F11" s="52"/>
      <c r="G11" s="52"/>
      <c r="H11" s="52"/>
      <c r="I11" s="52"/>
      <c r="J11" s="125"/>
      <c r="K11" s="125"/>
    </row>
    <row r="12" spans="1:11" ht="17.25" customHeight="1" thickTop="1">
      <c r="A12" s="53"/>
      <c r="B12" s="54"/>
      <c r="C12" s="55" t="s">
        <v>105</v>
      </c>
      <c r="D12" s="230" t="s">
        <v>106</v>
      </c>
      <c r="E12" s="230"/>
      <c r="F12" s="230"/>
      <c r="G12" s="230"/>
      <c r="H12" s="230"/>
      <c r="I12" s="139"/>
      <c r="J12" s="140"/>
    </row>
    <row r="13" spans="1:11" ht="6.75" customHeight="1">
      <c r="A13" s="53"/>
      <c r="B13" s="54"/>
      <c r="C13" s="56"/>
      <c r="D13" s="56"/>
      <c r="E13" s="56"/>
      <c r="F13" s="56"/>
      <c r="G13" s="56"/>
      <c r="H13" s="56"/>
      <c r="I13" s="63"/>
      <c r="J13" s="63"/>
    </row>
    <row r="14" spans="1:11">
      <c r="A14" s="53"/>
      <c r="B14" s="54"/>
      <c r="C14" s="56"/>
      <c r="D14" s="57"/>
      <c r="E14" s="95"/>
      <c r="F14" s="141"/>
      <c r="G14" s="96"/>
      <c r="H14" s="58" t="s">
        <v>109</v>
      </c>
      <c r="I14" s="58"/>
      <c r="J14" s="141"/>
    </row>
    <row r="15" spans="1:11" ht="26" customHeight="1">
      <c r="A15" s="53"/>
      <c r="B15" s="54"/>
      <c r="C15" s="56"/>
      <c r="D15" s="59" t="s">
        <v>107</v>
      </c>
      <c r="E15" s="97" t="s">
        <v>108</v>
      </c>
      <c r="F15" s="59" t="s">
        <v>149</v>
      </c>
      <c r="G15" s="98"/>
      <c r="H15" s="138" t="s">
        <v>112</v>
      </c>
      <c r="I15" s="191" t="s">
        <v>166</v>
      </c>
      <c r="J15" s="145" t="s">
        <v>102</v>
      </c>
    </row>
    <row r="16" spans="1:11">
      <c r="A16" s="53"/>
      <c r="B16" s="54"/>
      <c r="C16" s="56"/>
      <c r="D16" s="59" t="s">
        <v>110</v>
      </c>
      <c r="E16" s="97" t="s">
        <v>111</v>
      </c>
      <c r="F16" s="147" t="s">
        <v>150</v>
      </c>
      <c r="G16" s="98" t="s">
        <v>53</v>
      </c>
      <c r="H16" s="138" t="s">
        <v>113</v>
      </c>
      <c r="I16" s="59" t="s">
        <v>114</v>
      </c>
      <c r="J16" s="146" t="s">
        <v>104</v>
      </c>
    </row>
    <row r="17" spans="1:10">
      <c r="A17" s="60" t="s">
        <v>115</v>
      </c>
      <c r="B17" s="54"/>
      <c r="C17" s="56"/>
      <c r="D17" s="142" t="str">
        <f>IF(ISBLANK('ECM Data'!$D$13)," ",'ECM Data'!$D$13)</f>
        <v xml:space="preserve"> </v>
      </c>
      <c r="E17" s="142" t="str">
        <f>IF(ISBLANK('ECM Data'!E13)," ",'ECM Data'!E13)</f>
        <v xml:space="preserve"> </v>
      </c>
      <c r="F17" s="143" t="str">
        <f>IF(ISBLANK('ECM Data'!C13)," ",'ECM Data'!C13)</f>
        <v xml:space="preserve"> </v>
      </c>
      <c r="G17" s="142" t="str">
        <f>IF(ISBLANK('ECM Data'!F13)," ",'ECM Data'!F13)</f>
        <v xml:space="preserve"> </v>
      </c>
      <c r="H17" s="142" t="str">
        <f>IF(ISBLANK('ECM Data'!G13)," ",'ECM Data'!G13)</f>
        <v xml:space="preserve"> </v>
      </c>
      <c r="I17" s="144" t="str">
        <f>IF(ISBLANK('ECM Data'!K13)," ",'ECM Data'!K13)</f>
        <v xml:space="preserve"> </v>
      </c>
      <c r="J17" s="148"/>
    </row>
    <row r="18" spans="1:10">
      <c r="A18" s="60"/>
      <c r="B18" s="54"/>
      <c r="C18" s="56"/>
      <c r="D18" s="142" t="str">
        <f>IF(ISBLANK('ECM Data'!$D$14)," ",'ECM Data'!$D$14)</f>
        <v xml:space="preserve"> </v>
      </c>
      <c r="E18" s="142" t="str">
        <f>IF(ISBLANK('ECM Data'!E14)," ",'ECM Data'!E14)</f>
        <v xml:space="preserve"> </v>
      </c>
      <c r="F18" s="143" t="str">
        <f>IF(ISBLANK('ECM Data'!C14)," ",'ECM Data'!C14)</f>
        <v xml:space="preserve"> </v>
      </c>
      <c r="G18" s="142" t="str">
        <f>IF(ISBLANK('ECM Data'!F14)," ",'ECM Data'!F14)</f>
        <v xml:space="preserve"> </v>
      </c>
      <c r="H18" s="142" t="str">
        <f>IF(ISBLANK('ECM Data'!G14)," ",'ECM Data'!G14)</f>
        <v xml:space="preserve"> </v>
      </c>
      <c r="I18" s="144" t="str">
        <f>IF(ISBLANK('ECM Data'!K14)," ",'ECM Data'!K14)</f>
        <v xml:space="preserve"> </v>
      </c>
      <c r="J18" s="148"/>
    </row>
    <row r="19" spans="1:10">
      <c r="A19" s="60"/>
      <c r="B19" s="54"/>
      <c r="C19" s="56"/>
      <c r="D19" s="142" t="str">
        <f>IF(ISBLANK('ECM Data'!$D$15)," ",'ECM Data'!$D$15)</f>
        <v xml:space="preserve"> </v>
      </c>
      <c r="E19" s="142" t="str">
        <f>IF(ISBLANK('ECM Data'!E15)," ",'ECM Data'!E15)</f>
        <v xml:space="preserve"> </v>
      </c>
      <c r="F19" s="143" t="str">
        <f>IF(ISBLANK('ECM Data'!C15)," ",'ECM Data'!C15)</f>
        <v xml:space="preserve"> </v>
      </c>
      <c r="G19" s="142" t="str">
        <f>IF(ISBLANK('ECM Data'!F15)," ",'ECM Data'!F15)</f>
        <v xml:space="preserve"> </v>
      </c>
      <c r="H19" s="142" t="str">
        <f>IF(ISBLANK('ECM Data'!G15)," ",'ECM Data'!G15)</f>
        <v xml:space="preserve"> </v>
      </c>
      <c r="I19" s="144" t="str">
        <f>IF(ISBLANK('ECM Data'!K15)," ",'ECM Data'!K15)</f>
        <v xml:space="preserve"> </v>
      </c>
      <c r="J19" s="148"/>
    </row>
    <row r="20" spans="1:10">
      <c r="A20" s="60"/>
      <c r="B20" s="54"/>
      <c r="C20" s="56"/>
      <c r="D20" s="142" t="str">
        <f>IF(ISBLANK('ECM Data'!$D$16)," ",'ECM Data'!$D$16)</f>
        <v xml:space="preserve"> </v>
      </c>
      <c r="E20" s="142" t="str">
        <f>IF(ISBLANK('ECM Data'!E16)," ",'ECM Data'!E16)</f>
        <v xml:space="preserve"> </v>
      </c>
      <c r="F20" s="143" t="str">
        <f>IF(ISBLANK('ECM Data'!C16)," ",'ECM Data'!C16)</f>
        <v xml:space="preserve"> </v>
      </c>
      <c r="G20" s="142" t="str">
        <f>IF(ISBLANK('ECM Data'!F16)," ",'ECM Data'!F16)</f>
        <v xml:space="preserve"> </v>
      </c>
      <c r="H20" s="142" t="str">
        <f>IF(ISBLANK('ECM Data'!G16)," ",'ECM Data'!G16)</f>
        <v xml:space="preserve"> </v>
      </c>
      <c r="I20" s="144" t="str">
        <f>IF(ISBLANK('ECM Data'!K16)," ",'ECM Data'!K16)</f>
        <v xml:space="preserve"> </v>
      </c>
      <c r="J20" s="148"/>
    </row>
    <row r="21" spans="1:10">
      <c r="A21" s="60"/>
      <c r="B21" s="54"/>
      <c r="C21" s="56"/>
      <c r="D21" s="142" t="str">
        <f>IF(ISBLANK('ECM Data'!$D$17)," ",'ECM Data'!$D$17)</f>
        <v xml:space="preserve"> </v>
      </c>
      <c r="E21" s="142" t="str">
        <f>IF(ISBLANK('ECM Data'!E17)," ",'ECM Data'!E17)</f>
        <v xml:space="preserve"> </v>
      </c>
      <c r="F21" s="143" t="str">
        <f>IF(ISBLANK('ECM Data'!C17)," ",'ECM Data'!C17)</f>
        <v xml:space="preserve"> </v>
      </c>
      <c r="G21" s="142" t="str">
        <f>IF(ISBLANK('ECM Data'!F17)," ",'ECM Data'!F17)</f>
        <v xml:space="preserve"> </v>
      </c>
      <c r="H21" s="142" t="str">
        <f>IF(ISBLANK('ECM Data'!G17)," ",'ECM Data'!G17)</f>
        <v xml:space="preserve"> </v>
      </c>
      <c r="I21" s="144" t="str">
        <f>IF(ISBLANK('ECM Data'!K17)," ",'ECM Data'!K17)</f>
        <v xml:space="preserve"> </v>
      </c>
      <c r="J21" s="148"/>
    </row>
    <row r="22" spans="1:10">
      <c r="A22" s="60"/>
      <c r="B22" s="54"/>
      <c r="C22" s="56"/>
      <c r="D22" s="142" t="str">
        <f>IF(ISBLANK('ECM Data'!$D$18)," ",'ECM Data'!$D$18)</f>
        <v xml:space="preserve"> </v>
      </c>
      <c r="E22" s="142" t="str">
        <f>IF(ISBLANK('ECM Data'!E18)," ",'ECM Data'!E18)</f>
        <v xml:space="preserve"> </v>
      </c>
      <c r="F22" s="143" t="str">
        <f>IF(ISBLANK('ECM Data'!C18)," ",'ECM Data'!C18)</f>
        <v xml:space="preserve"> </v>
      </c>
      <c r="G22" s="142" t="str">
        <f>IF(ISBLANK('ECM Data'!F18)," ",'ECM Data'!F18)</f>
        <v xml:space="preserve"> </v>
      </c>
      <c r="H22" s="142" t="str">
        <f>IF(ISBLANK('ECM Data'!G18)," ",'ECM Data'!G18)</f>
        <v xml:space="preserve"> </v>
      </c>
      <c r="I22" s="144" t="str">
        <f>IF(ISBLANK('ECM Data'!K18)," ",'ECM Data'!K18)</f>
        <v xml:space="preserve"> </v>
      </c>
      <c r="J22" s="148"/>
    </row>
    <row r="23" spans="1:10">
      <c r="A23" s="60"/>
      <c r="B23" s="54"/>
      <c r="C23" s="56"/>
      <c r="D23" s="142" t="str">
        <f>IF(ISBLANK('ECM Data'!$D$19)," ",'ECM Data'!$D$19)</f>
        <v xml:space="preserve"> </v>
      </c>
      <c r="E23" s="142" t="str">
        <f>IF(ISBLANK('ECM Data'!E19)," ",'ECM Data'!E19)</f>
        <v xml:space="preserve"> </v>
      </c>
      <c r="F23" s="143" t="str">
        <f>IF(ISBLANK('ECM Data'!C19)," ",'ECM Data'!C19)</f>
        <v xml:space="preserve"> </v>
      </c>
      <c r="G23" s="142" t="str">
        <f>IF(ISBLANK('ECM Data'!F19)," ",'ECM Data'!F19)</f>
        <v xml:space="preserve"> </v>
      </c>
      <c r="H23" s="142" t="str">
        <f>IF(ISBLANK('ECM Data'!G19)," ",'ECM Data'!G19)</f>
        <v xml:space="preserve"> </v>
      </c>
      <c r="I23" s="144" t="str">
        <f>IF(ISBLANK('ECM Data'!K19)," ",'ECM Data'!K19)</f>
        <v xml:space="preserve"> </v>
      </c>
      <c r="J23" s="148"/>
    </row>
    <row r="24" spans="1:10">
      <c r="A24" s="60"/>
      <c r="B24" s="54"/>
      <c r="C24" s="56"/>
      <c r="D24" s="142" t="str">
        <f>IF(ISBLANK('ECM Data'!$D$20)," ",'ECM Data'!$D$20)</f>
        <v xml:space="preserve"> </v>
      </c>
      <c r="E24" s="142" t="str">
        <f>IF(ISBLANK('ECM Data'!E20)," ",'ECM Data'!E20)</f>
        <v xml:space="preserve"> </v>
      </c>
      <c r="F24" s="143" t="str">
        <f>IF(ISBLANK('ECM Data'!C20)," ",'ECM Data'!C20)</f>
        <v xml:space="preserve"> </v>
      </c>
      <c r="G24" s="142" t="str">
        <f>IF(ISBLANK('ECM Data'!F20)," ",'ECM Data'!F20)</f>
        <v xml:space="preserve"> </v>
      </c>
      <c r="H24" s="142" t="str">
        <f>IF(ISBLANK('ECM Data'!G20)," ",'ECM Data'!G20)</f>
        <v xml:space="preserve"> </v>
      </c>
      <c r="I24" s="144" t="str">
        <f>IF(ISBLANK('ECM Data'!K20)," ",'ECM Data'!K20)</f>
        <v xml:space="preserve"> </v>
      </c>
      <c r="J24" s="148"/>
    </row>
    <row r="25" spans="1:10">
      <c r="A25" s="60"/>
      <c r="B25" s="54"/>
      <c r="C25" s="56"/>
      <c r="D25" s="142" t="str">
        <f>IF(ISBLANK('ECM Data'!$D$21)," ",'ECM Data'!$D$21)</f>
        <v xml:space="preserve"> </v>
      </c>
      <c r="E25" s="142" t="str">
        <f>IF(ISBLANK('ECM Data'!E21)," ",'ECM Data'!E21)</f>
        <v xml:space="preserve"> </v>
      </c>
      <c r="F25" s="143" t="str">
        <f>IF(ISBLANK('ECM Data'!C21)," ",'ECM Data'!C21)</f>
        <v xml:space="preserve"> </v>
      </c>
      <c r="G25" s="142" t="str">
        <f>IF(ISBLANK('ECM Data'!F21)," ",'ECM Data'!F21)</f>
        <v xml:space="preserve"> </v>
      </c>
      <c r="H25" s="142" t="str">
        <f>IF(ISBLANK('ECM Data'!G21)," ",'ECM Data'!G21)</f>
        <v xml:space="preserve"> </v>
      </c>
      <c r="I25" s="144" t="str">
        <f>IF(ISBLANK('ECM Data'!K21)," ",'ECM Data'!K21)</f>
        <v xml:space="preserve"> </v>
      </c>
      <c r="J25" s="148"/>
    </row>
    <row r="26" spans="1:10">
      <c r="A26" s="60"/>
      <c r="B26" s="54"/>
      <c r="C26" s="56"/>
      <c r="D26" s="142" t="str">
        <f>IF(ISBLANK('ECM Data'!$D$22)," ",'ECM Data'!$D$22)</f>
        <v xml:space="preserve"> </v>
      </c>
      <c r="E26" s="142" t="str">
        <f>IF(ISBLANK('ECM Data'!E22)," ",'ECM Data'!E22)</f>
        <v xml:space="preserve"> </v>
      </c>
      <c r="F26" s="143" t="str">
        <f>IF(ISBLANK('ECM Data'!C22)," ",'ECM Data'!C22)</f>
        <v xml:space="preserve"> </v>
      </c>
      <c r="G26" s="142" t="str">
        <f>IF(ISBLANK('ECM Data'!F22)," ",'ECM Data'!F22)</f>
        <v xml:space="preserve"> </v>
      </c>
      <c r="H26" s="142" t="str">
        <f>IF(ISBLANK('ECM Data'!G22)," ",'ECM Data'!G22)</f>
        <v xml:space="preserve"> </v>
      </c>
      <c r="I26" s="144" t="str">
        <f>IF(ISBLANK('ECM Data'!K22)," ",'ECM Data'!K22)</f>
        <v xml:space="preserve"> </v>
      </c>
      <c r="J26" s="148"/>
    </row>
    <row r="27" spans="1:10">
      <c r="A27" s="60"/>
      <c r="B27" s="54"/>
      <c r="C27" s="56"/>
      <c r="D27" s="142" t="str">
        <f>IF(ISBLANK('ECM Data'!$D$13)," ",'ECM Data'!$D$13)</f>
        <v xml:space="preserve"> </v>
      </c>
      <c r="E27" s="142" t="str">
        <f>IF(ISBLANK('ECM Data'!E23)," ",'ECM Data'!E23)</f>
        <v xml:space="preserve"> </v>
      </c>
      <c r="F27" s="143" t="str">
        <f>IF(ISBLANK('ECM Data'!C23)," ",'ECM Data'!C23)</f>
        <v xml:space="preserve"> </v>
      </c>
      <c r="G27" s="142" t="str">
        <f>IF(ISBLANK('ECM Data'!F23)," ",'ECM Data'!F23)</f>
        <v xml:space="preserve"> </v>
      </c>
      <c r="H27" s="142" t="str">
        <f>IF(ISBLANK('ECM Data'!G23)," ",'ECM Data'!G23)</f>
        <v xml:space="preserve"> </v>
      </c>
      <c r="I27" s="144" t="str">
        <f>IF(ISBLANK('ECM Data'!K23)," ",'ECM Data'!K23)</f>
        <v xml:space="preserve"> </v>
      </c>
      <c r="J27" s="148"/>
    </row>
    <row r="28" spans="1:10">
      <c r="A28" s="60"/>
      <c r="B28" s="54"/>
      <c r="C28" s="56"/>
      <c r="D28" s="142" t="str">
        <f>IF(ISBLANK('ECM Data'!$D$14)," ",'ECM Data'!$D$14)</f>
        <v xml:space="preserve"> </v>
      </c>
      <c r="E28" s="142" t="str">
        <f>IF(ISBLANK('ECM Data'!E24)," ",'ECM Data'!E24)</f>
        <v xml:space="preserve"> </v>
      </c>
      <c r="F28" s="143" t="str">
        <f>IF(ISBLANK('ECM Data'!C24)," ",'ECM Data'!C24)</f>
        <v xml:space="preserve"> </v>
      </c>
      <c r="G28" s="142" t="str">
        <f>IF(ISBLANK('ECM Data'!F24)," ",'ECM Data'!F24)</f>
        <v xml:space="preserve"> </v>
      </c>
      <c r="H28" s="142" t="str">
        <f>IF(ISBLANK('ECM Data'!G24)," ",'ECM Data'!G24)</f>
        <v xml:space="preserve"> </v>
      </c>
      <c r="I28" s="144" t="str">
        <f>IF(ISBLANK('ECM Data'!K24)," ",'ECM Data'!K24)</f>
        <v xml:space="preserve"> </v>
      </c>
      <c r="J28" s="148"/>
    </row>
    <row r="29" spans="1:10">
      <c r="A29" s="60"/>
      <c r="B29" s="54"/>
      <c r="C29" s="56"/>
      <c r="D29" s="142" t="str">
        <f>IF(ISBLANK('ECM Data'!$D$15)," ",'ECM Data'!$D$15)</f>
        <v xml:space="preserve"> </v>
      </c>
      <c r="E29" s="142" t="str">
        <f>IF(ISBLANK('ECM Data'!E25)," ",'ECM Data'!E25)</f>
        <v xml:space="preserve"> </v>
      </c>
      <c r="F29" s="143" t="str">
        <f>IF(ISBLANK('ECM Data'!C25)," ",'ECM Data'!C25)</f>
        <v xml:space="preserve"> </v>
      </c>
      <c r="G29" s="142" t="str">
        <f>IF(ISBLANK('ECM Data'!F25)," ",'ECM Data'!F25)</f>
        <v xml:space="preserve"> </v>
      </c>
      <c r="H29" s="142" t="str">
        <f>IF(ISBLANK('ECM Data'!G25)," ",'ECM Data'!G25)</f>
        <v xml:space="preserve"> </v>
      </c>
      <c r="I29" s="144" t="str">
        <f>IF(ISBLANK('ECM Data'!K25)," ",'ECM Data'!K25)</f>
        <v xml:space="preserve"> </v>
      </c>
      <c r="J29" s="148"/>
    </row>
    <row r="30" spans="1:10">
      <c r="A30" s="60"/>
      <c r="B30" s="54"/>
      <c r="C30" s="56"/>
      <c r="D30" s="142" t="str">
        <f>IF(ISBLANK('ECM Data'!$D$16)," ",'ECM Data'!$D$16)</f>
        <v xml:space="preserve"> </v>
      </c>
      <c r="E30" s="142" t="str">
        <f>IF(ISBLANK('ECM Data'!E26)," ",'ECM Data'!E26)</f>
        <v xml:space="preserve"> </v>
      </c>
      <c r="F30" s="143" t="str">
        <f>IF(ISBLANK('ECM Data'!C26)," ",'ECM Data'!C26)</f>
        <v xml:space="preserve"> </v>
      </c>
      <c r="G30" s="142" t="str">
        <f>IF(ISBLANK('ECM Data'!F26)," ",'ECM Data'!F26)</f>
        <v xml:space="preserve"> </v>
      </c>
      <c r="H30" s="142" t="str">
        <f>IF(ISBLANK('ECM Data'!G26)," ",'ECM Data'!G26)</f>
        <v xml:space="preserve"> </v>
      </c>
      <c r="I30" s="144" t="str">
        <f>IF(ISBLANK('ECM Data'!K26)," ",'ECM Data'!K26)</f>
        <v xml:space="preserve"> </v>
      </c>
      <c r="J30" s="148"/>
    </row>
    <row r="31" spans="1:10">
      <c r="A31" s="60"/>
      <c r="B31" s="54"/>
      <c r="C31" s="56"/>
      <c r="D31" s="142" t="str">
        <f>IF(ISBLANK('ECM Data'!$D$17)," ",'ECM Data'!$D$17)</f>
        <v xml:space="preserve"> </v>
      </c>
      <c r="E31" s="142" t="str">
        <f>IF(ISBLANK('ECM Data'!E27)," ",'ECM Data'!E27)</f>
        <v xml:space="preserve"> </v>
      </c>
      <c r="F31" s="143" t="str">
        <f>IF(ISBLANK('ECM Data'!C27)," ",'ECM Data'!C27)</f>
        <v xml:space="preserve"> </v>
      </c>
      <c r="G31" s="142" t="str">
        <f>IF(ISBLANK('ECM Data'!F27)," ",'ECM Data'!F27)</f>
        <v xml:space="preserve"> </v>
      </c>
      <c r="H31" s="142" t="str">
        <f>IF(ISBLANK('ECM Data'!G27)," ",'ECM Data'!G27)</f>
        <v xml:space="preserve"> </v>
      </c>
      <c r="I31" s="144" t="str">
        <f>IF(ISBLANK('ECM Data'!K27)," ",'ECM Data'!K27)</f>
        <v xml:space="preserve"> </v>
      </c>
      <c r="J31" s="148"/>
    </row>
    <row r="32" spans="1:10">
      <c r="A32" s="60"/>
      <c r="B32" s="54"/>
      <c r="C32" s="56"/>
      <c r="D32" s="142" t="str">
        <f>IF(ISBLANK('ECM Data'!$D$18)," ",'ECM Data'!$D$18)</f>
        <v xml:space="preserve"> </v>
      </c>
      <c r="E32" s="142" t="str">
        <f>IF(ISBLANK('ECM Data'!E28)," ",'ECM Data'!E28)</f>
        <v xml:space="preserve"> </v>
      </c>
      <c r="F32" s="143" t="str">
        <f>IF(ISBLANK('ECM Data'!C28)," ",'ECM Data'!C28)</f>
        <v xml:space="preserve"> </v>
      </c>
      <c r="G32" s="142" t="str">
        <f>IF(ISBLANK('ECM Data'!F28)," ",'ECM Data'!F28)</f>
        <v xml:space="preserve"> </v>
      </c>
      <c r="H32" s="142" t="str">
        <f>IF(ISBLANK('ECM Data'!G28)," ",'ECM Data'!G28)</f>
        <v xml:space="preserve"> </v>
      </c>
      <c r="I32" s="144" t="str">
        <f>IF(ISBLANK('ECM Data'!K28)," ",'ECM Data'!K28)</f>
        <v xml:space="preserve"> </v>
      </c>
      <c r="J32" s="148"/>
    </row>
    <row r="33" spans="1:11">
      <c r="A33" s="60"/>
      <c r="B33" s="54"/>
      <c r="C33" s="56"/>
      <c r="D33" s="142" t="str">
        <f>IF(ISBLANK('ECM Data'!$D$19)," ",'ECM Data'!$D$19)</f>
        <v xml:space="preserve"> </v>
      </c>
      <c r="E33" s="142" t="str">
        <f>IF(ISBLANK('ECM Data'!E29)," ",'ECM Data'!E29)</f>
        <v xml:space="preserve"> </v>
      </c>
      <c r="F33" s="143" t="str">
        <f>IF(ISBLANK('ECM Data'!C29)," ",'ECM Data'!C29)</f>
        <v xml:space="preserve"> </v>
      </c>
      <c r="G33" s="142" t="str">
        <f>IF(ISBLANK('ECM Data'!F29)," ",'ECM Data'!F29)</f>
        <v xml:space="preserve"> </v>
      </c>
      <c r="H33" s="142" t="str">
        <f>IF(ISBLANK('ECM Data'!G29)," ",'ECM Data'!G29)</f>
        <v xml:space="preserve"> </v>
      </c>
      <c r="I33" s="144" t="str">
        <f>IF(ISBLANK('ECM Data'!K29)," ",'ECM Data'!K29)</f>
        <v xml:space="preserve"> </v>
      </c>
      <c r="J33" s="148"/>
    </row>
    <row r="34" spans="1:11">
      <c r="A34" s="60"/>
      <c r="B34" s="54"/>
      <c r="C34" s="56"/>
      <c r="D34" s="142" t="str">
        <f>IF(ISBLANK('ECM Data'!$D$20)," ",'ECM Data'!$D$20)</f>
        <v xml:space="preserve"> </v>
      </c>
      <c r="E34" s="142" t="str">
        <f>IF(ISBLANK('ECM Data'!E30)," ",'ECM Data'!E30)</f>
        <v xml:space="preserve"> </v>
      </c>
      <c r="F34" s="143" t="str">
        <f>IF(ISBLANK('ECM Data'!C30)," ",'ECM Data'!C30)</f>
        <v xml:space="preserve"> </v>
      </c>
      <c r="G34" s="142" t="str">
        <f>IF(ISBLANK('ECM Data'!F30)," ",'ECM Data'!F30)</f>
        <v xml:space="preserve"> </v>
      </c>
      <c r="H34" s="142" t="str">
        <f>IF(ISBLANK('ECM Data'!G30)," ",'ECM Data'!G30)</f>
        <v xml:space="preserve"> </v>
      </c>
      <c r="I34" s="144" t="str">
        <f>IF(ISBLANK('ECM Data'!K30)," ",'ECM Data'!K30)</f>
        <v xml:space="preserve"> </v>
      </c>
      <c r="J34" s="148"/>
    </row>
    <row r="35" spans="1:11">
      <c r="A35" s="60"/>
      <c r="B35" s="54"/>
      <c r="C35" s="56"/>
      <c r="D35" s="142" t="str">
        <f>IF(ISBLANK('ECM Data'!$D$21)," ",'ECM Data'!$D$21)</f>
        <v xml:space="preserve"> </v>
      </c>
      <c r="E35" s="142" t="str">
        <f>IF(ISBLANK('ECM Data'!E31)," ",'ECM Data'!E31)</f>
        <v xml:space="preserve"> </v>
      </c>
      <c r="F35" s="143" t="str">
        <f>IF(ISBLANK('ECM Data'!C31)," ",'ECM Data'!C31)</f>
        <v xml:space="preserve"> </v>
      </c>
      <c r="G35" s="142" t="str">
        <f>IF(ISBLANK('ECM Data'!F31)," ",'ECM Data'!F31)</f>
        <v xml:space="preserve"> </v>
      </c>
      <c r="H35" s="142" t="str">
        <f>IF(ISBLANK('ECM Data'!G31)," ",'ECM Data'!G31)</f>
        <v xml:space="preserve"> </v>
      </c>
      <c r="I35" s="144" t="str">
        <f>IF(ISBLANK('ECM Data'!K31)," ",'ECM Data'!K31)</f>
        <v xml:space="preserve"> </v>
      </c>
      <c r="J35" s="148"/>
    </row>
    <row r="36" spans="1:11">
      <c r="A36" s="60"/>
      <c r="B36" s="54"/>
      <c r="C36" s="56"/>
      <c r="D36" s="142" t="str">
        <f>IF(ISBLANK('ECM Data'!$D$22)," ",'ECM Data'!$D$22)</f>
        <v xml:space="preserve"> </v>
      </c>
      <c r="E36" s="142" t="str">
        <f>IF(ISBLANK('ECM Data'!E32)," ",'ECM Data'!E32)</f>
        <v xml:space="preserve"> </v>
      </c>
      <c r="F36" s="143" t="str">
        <f>IF(ISBLANK('ECM Data'!C32)," ",'ECM Data'!C32)</f>
        <v xml:space="preserve"> </v>
      </c>
      <c r="G36" s="142" t="str">
        <f>IF(ISBLANK('ECM Data'!F32)," ",'ECM Data'!F32)</f>
        <v xml:space="preserve"> </v>
      </c>
      <c r="H36" s="142" t="str">
        <f>IF(ISBLANK('ECM Data'!G32)," ",'ECM Data'!G32)</f>
        <v xml:space="preserve"> </v>
      </c>
      <c r="I36" s="144" t="str">
        <f>IF(ISBLANK('ECM Data'!K32)," ",'ECM Data'!K32)</f>
        <v xml:space="preserve"> </v>
      </c>
      <c r="J36" s="148"/>
    </row>
    <row r="37" spans="1:11">
      <c r="A37" s="60"/>
      <c r="B37" s="54"/>
      <c r="C37" s="56"/>
      <c r="D37" s="224" t="s">
        <v>132</v>
      </c>
      <c r="E37" s="225"/>
      <c r="F37" s="225"/>
      <c r="G37" s="225"/>
      <c r="H37" s="225"/>
      <c r="I37" s="225"/>
      <c r="J37" s="226"/>
    </row>
    <row r="38" spans="1:11" ht="9" customHeight="1">
      <c r="A38" s="61"/>
      <c r="B38" s="62"/>
      <c r="C38" s="63"/>
      <c r="D38" s="151"/>
      <c r="E38" s="64"/>
      <c r="F38" s="65"/>
      <c r="G38" s="65"/>
      <c r="H38" s="65"/>
      <c r="I38" s="222"/>
      <c r="J38" s="223"/>
      <c r="K38" s="126"/>
    </row>
    <row r="39" spans="1:11">
      <c r="A39" s="232" t="s">
        <v>116</v>
      </c>
      <c r="B39" s="232"/>
      <c r="C39" s="232"/>
      <c r="D39" s="232"/>
      <c r="E39" s="232"/>
      <c r="F39" s="232"/>
      <c r="G39" s="232"/>
      <c r="H39" s="232"/>
      <c r="I39" s="232"/>
      <c r="J39" s="232"/>
    </row>
    <row r="40" spans="1:11" ht="18.75" customHeight="1">
      <c r="A40" s="232"/>
      <c r="B40" s="232"/>
      <c r="C40" s="232"/>
      <c r="D40" s="232"/>
      <c r="E40" s="232"/>
      <c r="F40" s="232"/>
      <c r="G40" s="232"/>
      <c r="H40" s="232"/>
      <c r="I40" s="232"/>
      <c r="J40" s="232"/>
    </row>
    <row r="41" spans="1:11" s="71" customFormat="1" ht="17.25" customHeight="1">
      <c r="A41" s="67" t="s">
        <v>115</v>
      </c>
      <c r="B41" s="68"/>
      <c r="C41" s="69" t="s">
        <v>117</v>
      </c>
      <c r="D41" s="70" t="s">
        <v>133</v>
      </c>
      <c r="E41" s="41"/>
      <c r="F41" s="41"/>
      <c r="G41" s="41"/>
      <c r="H41" s="41"/>
      <c r="I41" s="68"/>
      <c r="J41" s="119"/>
      <c r="K41" s="120"/>
    </row>
    <row r="42" spans="1:11" ht="18.75" customHeight="1">
      <c r="A42" s="227" t="s">
        <v>118</v>
      </c>
      <c r="B42" s="227"/>
      <c r="C42" s="227"/>
      <c r="D42" s="227"/>
      <c r="E42" s="227"/>
      <c r="F42" s="227"/>
      <c r="G42" s="227"/>
      <c r="H42" s="227"/>
      <c r="I42" s="227"/>
      <c r="J42" s="227"/>
    </row>
    <row r="43" spans="1:11" ht="18.75" customHeight="1">
      <c r="A43" s="228"/>
      <c r="B43" s="228"/>
      <c r="C43" s="228"/>
      <c r="D43" s="228"/>
      <c r="E43" s="228"/>
      <c r="F43" s="228"/>
      <c r="G43" s="228"/>
      <c r="H43" s="228"/>
      <c r="I43" s="228"/>
      <c r="J43" s="228"/>
      <c r="K43" s="121"/>
    </row>
    <row r="44" spans="1:11" s="71" customFormat="1" ht="17.25" customHeight="1">
      <c r="A44" s="72" t="s">
        <v>115</v>
      </c>
      <c r="B44" s="73"/>
      <c r="C44" s="74" t="s">
        <v>119</v>
      </c>
      <c r="D44" s="233" t="s">
        <v>120</v>
      </c>
      <c r="E44" s="233"/>
      <c r="F44" s="233"/>
      <c r="G44" s="233"/>
      <c r="H44" s="233"/>
      <c r="I44" s="234"/>
    </row>
    <row r="45" spans="1:11" s="71" customFormat="1" ht="28.5" customHeight="1">
      <c r="A45" s="67" t="s">
        <v>115</v>
      </c>
      <c r="B45" s="68"/>
      <c r="C45" s="69" t="s">
        <v>121</v>
      </c>
      <c r="D45" s="235" t="s">
        <v>122</v>
      </c>
      <c r="E45" s="235"/>
      <c r="F45" s="235"/>
      <c r="G45" s="235"/>
      <c r="H45" s="235"/>
      <c r="I45" s="236"/>
      <c r="J45" s="119"/>
      <c r="K45" s="120"/>
    </row>
    <row r="46" spans="1:11">
      <c r="A46" s="229" t="s">
        <v>123</v>
      </c>
      <c r="B46" s="229"/>
      <c r="C46" s="229"/>
      <c r="D46" s="229"/>
      <c r="E46" s="229"/>
      <c r="F46" s="229"/>
      <c r="G46" s="229"/>
      <c r="H46" s="229"/>
      <c r="I46" s="229"/>
      <c r="J46" s="229"/>
    </row>
    <row r="47" spans="1:11" ht="18.75" customHeight="1">
      <c r="A47" s="229"/>
      <c r="B47" s="229"/>
      <c r="C47" s="229"/>
      <c r="D47" s="229"/>
      <c r="E47" s="229"/>
      <c r="F47" s="229"/>
      <c r="G47" s="229"/>
      <c r="H47" s="229"/>
      <c r="I47" s="229"/>
      <c r="J47" s="229"/>
    </row>
    <row r="48" spans="1:11" ht="18.75" customHeight="1">
      <c r="A48" s="237"/>
      <c r="B48" s="237"/>
      <c r="C48" s="237"/>
      <c r="D48" s="237"/>
      <c r="E48" s="237"/>
      <c r="F48" s="237"/>
      <c r="G48" s="237"/>
      <c r="H48" s="237"/>
      <c r="I48" s="237"/>
      <c r="J48" s="237"/>
    </row>
    <row r="49" spans="1:10">
      <c r="A49" s="75"/>
      <c r="B49" s="76"/>
      <c r="C49" s="77"/>
      <c r="D49" s="238" t="s">
        <v>124</v>
      </c>
      <c r="E49" s="239"/>
      <c r="F49" s="78" t="s">
        <v>125</v>
      </c>
      <c r="G49" s="79"/>
      <c r="H49" s="79"/>
      <c r="I49" s="79"/>
      <c r="J49" s="80"/>
    </row>
    <row r="50" spans="1:10" ht="15" thickBot="1">
      <c r="A50" s="81"/>
      <c r="B50" s="82"/>
      <c r="C50" s="83"/>
      <c r="D50" s="84" t="s">
        <v>126</v>
      </c>
      <c r="E50" s="84" t="s">
        <v>127</v>
      </c>
      <c r="F50" s="240" t="s">
        <v>126</v>
      </c>
      <c r="G50" s="241"/>
      <c r="H50" s="241"/>
      <c r="I50" s="242"/>
      <c r="J50" s="85" t="s">
        <v>127</v>
      </c>
    </row>
    <row r="51" spans="1:10" ht="31.5" customHeight="1" thickTop="1">
      <c r="A51" s="86" t="s">
        <v>94</v>
      </c>
      <c r="B51" s="87"/>
      <c r="C51" s="88"/>
      <c r="D51" s="89"/>
      <c r="E51" s="90"/>
      <c r="F51" s="87"/>
      <c r="G51" s="63"/>
      <c r="H51" s="63"/>
      <c r="I51" s="63"/>
      <c r="J51" s="91"/>
    </row>
    <row r="52" spans="1:10" ht="31.5" customHeight="1">
      <c r="A52" s="86" t="s">
        <v>128</v>
      </c>
      <c r="B52" s="87"/>
      <c r="C52" s="88"/>
      <c r="D52" s="92"/>
      <c r="E52" s="93"/>
      <c r="F52" s="87"/>
      <c r="G52" s="63"/>
      <c r="H52" s="63"/>
      <c r="I52" s="63"/>
      <c r="J52" s="66"/>
    </row>
    <row r="57" spans="1:10">
      <c r="E57" t="s">
        <v>129</v>
      </c>
    </row>
  </sheetData>
  <sheetProtection algorithmName="SHA-512" hashValue="XRrADcNzvQMt2iRzNcAuLet8s9uwxVdZ0LRpxAorUNUpThZVl+2AW+6GUk6oUNsX7iGRPiJxSXR4rUvRH8DZ7w==" saltValue="Ixi7A6/aSgKOczwX2slgLg==" spinCount="100000" sheet="1" formatCells="0" formatColumns="0" formatRows="0"/>
  <mergeCells count="12">
    <mergeCell ref="D44:I44"/>
    <mergeCell ref="D45:I45"/>
    <mergeCell ref="A46:J48"/>
    <mergeCell ref="D49:E49"/>
    <mergeCell ref="F50:I50"/>
    <mergeCell ref="I38:J38"/>
    <mergeCell ref="D37:J37"/>
    <mergeCell ref="A42:J43"/>
    <mergeCell ref="A4:J6"/>
    <mergeCell ref="A8:J9"/>
    <mergeCell ref="D12:H12"/>
    <mergeCell ref="A39:J40"/>
  </mergeCells>
  <printOptions horizontalCentered="1"/>
  <pageMargins left="0.2" right="0.2" top="1" bottom="0.5" header="0.2" footer="0.3"/>
  <pageSetup scale="77" orientation="portrait" r:id="rId1"/>
  <headerFooter>
    <oddHeader>&amp;L&amp;"-,Bold"&amp;18Minimum Requirements Document&amp;20
&amp;"-,Italic"&amp;16NHSaves Transformer Replacement Program</oddHeader>
    <oddFooter>&amp;L&amp;10&amp;D&amp;R&amp;10Page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81B64-CDCB-43E8-91B7-E18D8189ACD9}">
  <dimension ref="A1:H8"/>
  <sheetViews>
    <sheetView workbookViewId="0">
      <selection activeCell="A4" sqref="A4"/>
    </sheetView>
  </sheetViews>
  <sheetFormatPr defaultRowHeight="14.5"/>
  <cols>
    <col min="2" max="2" width="9.08984375" bestFit="1" customWidth="1"/>
    <col min="3" max="3" width="12" customWidth="1"/>
  </cols>
  <sheetData>
    <row r="1" spans="1:8">
      <c r="A1" s="128" t="s">
        <v>138</v>
      </c>
      <c r="B1" s="128" t="s">
        <v>127</v>
      </c>
      <c r="C1" s="128" t="s">
        <v>139</v>
      </c>
      <c r="D1" s="130" t="s">
        <v>140</v>
      </c>
      <c r="E1" s="131"/>
      <c r="F1" s="131"/>
      <c r="G1" s="131"/>
      <c r="H1" s="132"/>
    </row>
    <row r="2" spans="1:8">
      <c r="A2" s="128">
        <v>1</v>
      </c>
      <c r="B2" s="129">
        <v>46175</v>
      </c>
      <c r="C2" s="128" t="s">
        <v>141</v>
      </c>
      <c r="D2" s="130" t="s">
        <v>142</v>
      </c>
      <c r="E2" s="131"/>
      <c r="F2" s="131"/>
      <c r="G2" s="131"/>
      <c r="H2" s="132"/>
    </row>
    <row r="3" spans="1:8">
      <c r="A3" s="128">
        <v>1.1000000000000001</v>
      </c>
      <c r="B3" s="129">
        <v>46191</v>
      </c>
      <c r="C3" s="128" t="s">
        <v>143</v>
      </c>
      <c r="D3" s="130" t="s">
        <v>144</v>
      </c>
      <c r="E3" s="131"/>
      <c r="F3" s="131"/>
      <c r="G3" s="131"/>
      <c r="H3" s="132"/>
    </row>
    <row r="4" spans="1:8">
      <c r="A4" s="128"/>
      <c r="B4" s="128"/>
      <c r="C4" s="128"/>
      <c r="D4" s="133"/>
      <c r="E4" s="134"/>
      <c r="F4" s="134"/>
      <c r="G4" s="134"/>
      <c r="H4" s="135"/>
    </row>
    <row r="5" spans="1:8">
      <c r="A5" s="128"/>
      <c r="B5" s="128"/>
      <c r="C5" s="128"/>
      <c r="D5" s="126"/>
      <c r="E5" s="121"/>
      <c r="F5" s="121"/>
      <c r="G5" s="121"/>
      <c r="H5" s="122"/>
    </row>
    <row r="6" spans="1:8">
      <c r="A6" s="128"/>
      <c r="B6" s="128"/>
      <c r="C6" s="128"/>
      <c r="D6" s="126"/>
      <c r="E6" s="121"/>
      <c r="F6" s="121"/>
      <c r="G6" s="121"/>
      <c r="H6" s="122"/>
    </row>
    <row r="7" spans="1:8">
      <c r="A7" s="128"/>
      <c r="B7" s="128"/>
      <c r="C7" s="128"/>
      <c r="D7" s="126"/>
      <c r="E7" s="121"/>
      <c r="F7" s="121"/>
      <c r="G7" s="121"/>
      <c r="H7" s="122"/>
    </row>
    <row r="8" spans="1:8">
      <c r="A8" s="128"/>
      <c r="B8" s="128"/>
      <c r="C8" s="128"/>
      <c r="D8" s="126"/>
      <c r="E8" s="121"/>
      <c r="F8" s="121"/>
      <c r="G8" s="121"/>
      <c r="H8" s="122"/>
    </row>
  </sheetData>
  <sheetProtection algorithmName="SHA-512" hashValue="BZM+7XHkRBpbNGdL/S9GCKdtpm9tDcI+ThG/3lgLWjevOQFVEI0HPWxzIxT//8rfRngSk0aFFaB/z8yi8/YTNw==" saltValue="HpXEN+51aCPHhhw3bBktR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8ebdd8-d524-4f3c-98de-12e9c925ab96">
      <Terms xmlns="http://schemas.microsoft.com/office/infopath/2007/PartnerControls"/>
    </lcf76f155ced4ddcb4097134ff3c332f>
    <TaxCatchAll xmlns="63d31250-ea00-458f-94f6-af4a64f37f9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B3BB8A98BA33D49B6921A1528EC0F7A" ma:contentTypeVersion="16" ma:contentTypeDescription="Create a new document." ma:contentTypeScope="" ma:versionID="b24fad8dcf8fd57d2eacf2ac071f3864">
  <xsd:schema xmlns:xsd="http://www.w3.org/2001/XMLSchema" xmlns:xs="http://www.w3.org/2001/XMLSchema" xmlns:p="http://schemas.microsoft.com/office/2006/metadata/properties" xmlns:ns2="8b8ebdd8-d524-4f3c-98de-12e9c925ab96" xmlns:ns3="63d31250-ea00-458f-94f6-af4a64f37f97" targetNamespace="http://schemas.microsoft.com/office/2006/metadata/properties" ma:root="true" ma:fieldsID="3141bae4c67119aa6a136ccda97d88d2" ns2:_="" ns3:_="">
    <xsd:import namespace="8b8ebdd8-d524-4f3c-98de-12e9c925ab96"/>
    <xsd:import namespace="63d31250-ea00-458f-94f6-af4a64f37f9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lcf76f155ced4ddcb4097134ff3c332f" minOccurs="0"/>
                <xsd:element ref="ns3:TaxCatchAll"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ebdd8-d524-4f3c-98de-12e9c925a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c73404c-21bf-4c61-9cc0-b139490ad1d8"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d31250-ea00-458f-94f6-af4a64f37f9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a681670-f141-4823-b26e-692a437fe9c8}" ma:internalName="TaxCatchAll" ma:showField="CatchAllData" ma:web="92d2f9b3-6fd7-4237-a827-49f4bba9e9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32A159-D1DE-40F9-A368-7662E1697FC4}">
  <ds:schemaRefs>
    <ds:schemaRef ds:uri="http://schemas.microsoft.com/office/2006/metadata/properties"/>
    <ds:schemaRef ds:uri="http://schemas.microsoft.com/office/infopath/2007/PartnerControls"/>
    <ds:schemaRef ds:uri="8b8ebdd8-d524-4f3c-98de-12e9c925ab96"/>
    <ds:schemaRef ds:uri="63d31250-ea00-458f-94f6-af4a64f37f97"/>
  </ds:schemaRefs>
</ds:datastoreItem>
</file>

<file path=customXml/itemProps2.xml><?xml version="1.0" encoding="utf-8"?>
<ds:datastoreItem xmlns:ds="http://schemas.openxmlformats.org/officeDocument/2006/customXml" ds:itemID="{08303F6F-C7A8-42D9-99CA-BDA1EC042E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ebdd8-d524-4f3c-98de-12e9c925ab96"/>
    <ds:schemaRef ds:uri="63d31250-ea00-458f-94f6-af4a64f37f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4BAD61-823D-494F-8996-3B985D3191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Project Data</vt:lpstr>
      <vt:lpstr>ECM Data</vt:lpstr>
      <vt:lpstr>EfficiencyTables&amp;NLL Links</vt:lpstr>
      <vt:lpstr>Pre-Install Photos</vt:lpstr>
      <vt:lpstr>Savings Summary</vt:lpstr>
      <vt:lpstr>MRD</vt:lpstr>
      <vt:lpstr>Versions</vt:lpstr>
      <vt:lpstr>MRD!Print_Area</vt:lpstr>
    </vt:vector>
  </TitlesOfParts>
  <Manager/>
  <Company>EVERSOURCE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Ebrahimifakhar, Amir</dc:creator>
  <cp:keywords/>
  <dc:description/>
  <cp:lastModifiedBy>Zagura, Lisa</cp:lastModifiedBy>
  <cp:revision/>
  <cp:lastPrinted>2026-06-17T18:03:19Z</cp:lastPrinted>
  <dcterms:created xsi:type="dcterms:W3CDTF">2025-11-20T19:32:52Z</dcterms:created>
  <dcterms:modified xsi:type="dcterms:W3CDTF">2026-06-19T19:23:58Z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0x010100DB3BB8A98BA33D49B6921A1528EC0F7A</vt:lpwstr>
  </property>
  <property fmtid="{D5CDD505-2E9C-101B-9397-08002B2CF9AE}" pid="3" name="MediaServiceImageTags">
    <vt:lpwstr/>
  </property>
</Properties>
</file>